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mc:AlternateContent xmlns:mc="http://schemas.openxmlformats.org/markup-compatibility/2006">
    <mc:Choice Requires="x15">
      <x15ac:absPath xmlns:x15ac="http://schemas.microsoft.com/office/spreadsheetml/2010/11/ac" url="G:\Energie\Intern\Förderprogramme\Fördergrundlagen\Wärmeschutz ab 01.09.17\Formblätter\"/>
    </mc:Choice>
  </mc:AlternateContent>
  <workbookProtection workbookPassword="CC60" lockStructure="1"/>
  <bookViews>
    <workbookView xWindow="0" yWindow="0" windowWidth="25200" windowHeight="14115" activeTab="3"/>
  </bookViews>
  <sheets>
    <sheet name="Beschreibung" sheetId="1" r:id="rId1"/>
    <sheet name="Rechenblatt" sheetId="2" r:id="rId2"/>
    <sheet name="sonstige Flächen" sheetId="3" r:id="rId3"/>
    <sheet name="Walmdächer" sheetId="4" r:id="rId4"/>
    <sheet name="Satteldachgauben" sheetId="5" r:id="rId5"/>
    <sheet name="Segmentbogengauben" sheetId="6" r:id="rId6"/>
  </sheets>
  <definedNames>
    <definedName name="_xlnm.Print_Area" localSheetId="1">Rechenblatt!$A$1:$F$40</definedName>
    <definedName name="Z_4C687A66_5DE1_4165_B268_A152896F8B98_.wvu.Cols" localSheetId="1" hidden="1">Rechenblatt!$L:$M</definedName>
    <definedName name="Z_4C687A66_5DE1_4165_B268_A152896F8B98_.wvu.PrintArea" localSheetId="1" hidden="1">Rechenblatt!$A$1:$F$41</definedName>
  </definedNames>
  <calcPr calcId="162913"/>
  <customWorkbookViews>
    <customWorkbookView name="Heinz Lindemann - Persönliche Ansicht" guid="{4C687A66-5DE1-4165-B268-A152896F8B98}" mergeInterval="0" personalView="1" maximized="1" xWindow="-9" yWindow="-9" windowWidth="1938" windowHeight="1180" activeSheetId="3"/>
  </customWorkbookViews>
</workbook>
</file>

<file path=xl/calcChain.xml><?xml version="1.0" encoding="utf-8"?>
<calcChain xmlns="http://schemas.openxmlformats.org/spreadsheetml/2006/main">
  <c r="E16" i="2" l="1"/>
  <c r="E15" i="2"/>
  <c r="E17" i="2"/>
  <c r="E30" i="2"/>
  <c r="E29" i="2"/>
  <c r="E28" i="2"/>
  <c r="E27" i="2"/>
  <c r="E13" i="2"/>
  <c r="E14" i="2"/>
  <c r="E9" i="2"/>
  <c r="E8" i="2"/>
  <c r="B83" i="4"/>
  <c r="E26" i="2"/>
  <c r="E25" i="2"/>
  <c r="E24" i="2"/>
  <c r="E23" i="2"/>
  <c r="E22" i="2"/>
  <c r="E12" i="2"/>
  <c r="E11" i="2"/>
  <c r="E10" i="2"/>
  <c r="J16" i="5"/>
  <c r="J15" i="5"/>
  <c r="G15" i="5"/>
  <c r="J14" i="5"/>
  <c r="G14" i="5" s="1"/>
  <c r="J13" i="5"/>
  <c r="G13" i="5"/>
  <c r="J12" i="5"/>
  <c r="G12" i="5"/>
  <c r="I16" i="6"/>
  <c r="I13" i="6"/>
  <c r="I15" i="6"/>
  <c r="I12" i="6"/>
  <c r="I14" i="6"/>
  <c r="F12" i="6"/>
  <c r="B17" i="3"/>
  <c r="D3" i="3"/>
  <c r="B33" i="4"/>
  <c r="B16" i="4"/>
  <c r="B14" i="4"/>
  <c r="B13" i="4"/>
  <c r="B61" i="4"/>
  <c r="B60" i="4"/>
  <c r="B62" i="4"/>
  <c r="B64" i="4" l="1"/>
  <c r="F14" i="6"/>
  <c r="E31" i="2"/>
  <c r="E18" i="2"/>
  <c r="I17" i="6"/>
  <c r="F15" i="6" s="1"/>
  <c r="F13" i="6"/>
  <c r="E33" i="2" l="1"/>
</calcChain>
</file>

<file path=xl/comments1.xml><?xml version="1.0" encoding="utf-8"?>
<comments xmlns="http://schemas.openxmlformats.org/spreadsheetml/2006/main">
  <authors>
    <author>Kerstin Rosemeier</author>
  </authors>
  <commentList>
    <comment ref="A6" authorId="0" shapeId="0">
      <text>
        <r>
          <rPr>
            <b/>
            <sz val="10"/>
            <color indexed="81"/>
            <rFont val="Tahoma"/>
          </rPr>
          <t>Kerstin Rosemeier:</t>
        </r>
        <r>
          <rPr>
            <sz val="10"/>
            <color indexed="81"/>
            <rFont val="Tahoma"/>
          </rPr>
          <t xml:space="preserve">
Hier bitte die Dämmfläche ohne Abzüge eintragen!</t>
        </r>
      </text>
    </comment>
    <comment ref="B7" authorId="0" shapeId="0">
      <text>
        <r>
          <rPr>
            <b/>
            <sz val="10"/>
            <color indexed="81"/>
            <rFont val="Tahoma"/>
          </rPr>
          <t>Kerstin Rosemeier:</t>
        </r>
        <r>
          <rPr>
            <sz val="10"/>
            <color indexed="81"/>
            <rFont val="Tahoma"/>
          </rPr>
          <t xml:space="preserve">
Wieviel Mal kommt die gleiche Fläche am Gebäude vor?</t>
        </r>
      </text>
    </comment>
    <comment ref="F7" authorId="0" shapeId="0">
      <text>
        <r>
          <rPr>
            <b/>
            <sz val="10"/>
            <color indexed="81"/>
            <rFont val="Tahoma"/>
          </rPr>
          <t>Kerstin Rosemeier:</t>
        </r>
        <r>
          <rPr>
            <sz val="10"/>
            <color indexed="81"/>
            <rFont val="Tahoma"/>
          </rPr>
          <t xml:space="preserve">
Handelt es sich bei der Fläche um ein gleichschenkliges oder rechtwinkliges Dreieck? Dann bitte Höhe und Basis angeben, das Knöpfchen drücken, und die Fläche wird halbiert!</t>
        </r>
      </text>
    </comment>
    <comment ref="B21" authorId="0" shapeId="0">
      <text>
        <r>
          <rPr>
            <b/>
            <sz val="10"/>
            <color indexed="81"/>
            <rFont val="Tahoma"/>
          </rPr>
          <t>Kerstin Rosemeier:</t>
        </r>
        <r>
          <rPr>
            <sz val="10"/>
            <color indexed="81"/>
            <rFont val="Tahoma"/>
          </rPr>
          <t xml:space="preserve">
Wieviel Mal kommt die gleiche Fläche am Gebäude vor?</t>
        </r>
      </text>
    </comment>
    <comment ref="F21" authorId="0" shapeId="0">
      <text>
        <r>
          <rPr>
            <b/>
            <sz val="10"/>
            <color indexed="81"/>
            <rFont val="Tahoma"/>
          </rPr>
          <t>Kerstin Rosemeier:</t>
        </r>
        <r>
          <rPr>
            <sz val="10"/>
            <color indexed="81"/>
            <rFont val="Tahoma"/>
          </rPr>
          <t xml:space="preserve">
Handelt es sich bei der Fläche um ein gleichschenkliges oder rechtwinkliges Dreieck? Dann bitte Höhe und Basis angeben, das Knöpfchen drücken, und die Fläche wird halbiert!</t>
        </r>
      </text>
    </comment>
    <comment ref="A37" authorId="0" shapeId="0">
      <text>
        <r>
          <rPr>
            <b/>
            <sz val="10"/>
            <color indexed="81"/>
            <rFont val="Tahoma"/>
          </rPr>
          <t>Kerstin Rosemeier:</t>
        </r>
        <r>
          <rPr>
            <sz val="10"/>
            <color indexed="81"/>
            <rFont val="Tahoma"/>
          </rPr>
          <t xml:space="preserve">
Falls Sie uns zu dieser Berechnung noch etwas mitteilen möchten, haben Sie hier Gelegenheit dazu.</t>
        </r>
      </text>
    </comment>
  </commentList>
</comments>
</file>

<file path=xl/comments2.xml><?xml version="1.0" encoding="utf-8"?>
<comments xmlns="http://schemas.openxmlformats.org/spreadsheetml/2006/main">
  <authors>
    <author>Kerstin Rosemeier</author>
  </authors>
  <commentList>
    <comment ref="J11" authorId="0" shapeId="0">
      <text>
        <r>
          <rPr>
            <b/>
            <sz val="8"/>
            <color indexed="81"/>
            <rFont val="Tahoma"/>
          </rPr>
          <t xml:space="preserve">Für Förderung nicht relevant, aber vielleicht für die Planung nützlich.
</t>
        </r>
      </text>
    </comment>
  </commentList>
</comments>
</file>

<file path=xl/comments3.xml><?xml version="1.0" encoding="utf-8"?>
<comments xmlns="http://schemas.openxmlformats.org/spreadsheetml/2006/main">
  <authors>
    <author>Kerstin Rosemeier</author>
  </authors>
  <commentList>
    <comment ref="I11" authorId="0" shapeId="0">
      <text>
        <r>
          <rPr>
            <b/>
            <sz val="8"/>
            <color indexed="81"/>
            <rFont val="Tahoma"/>
          </rPr>
          <t xml:space="preserve">Für Förderung nicht relevant, aber vielleicht für die Planung nützlich.
</t>
        </r>
      </text>
    </comment>
  </commentList>
</comments>
</file>

<file path=xl/sharedStrings.xml><?xml version="1.0" encoding="utf-8"?>
<sst xmlns="http://schemas.openxmlformats.org/spreadsheetml/2006/main" count="130" uniqueCount="93">
  <si>
    <t>Berechnung der förderfähigen Flächen</t>
  </si>
  <si>
    <t>Förderprogramm "Wärmeschutz im Wohngebäudebestand"</t>
  </si>
  <si>
    <t>m</t>
  </si>
  <si>
    <t>m²</t>
  </si>
  <si>
    <t>Brutto-Dämmfläche</t>
  </si>
  <si>
    <t>Bezeichnung/
Positionsnummer</t>
  </si>
  <si>
    <t>Summe</t>
  </si>
  <si>
    <t>Förderfähige Fläche</t>
  </si>
  <si>
    <t>Öffnungen, die größer als 1 m² sind, sowie nicht zu dämmende Anbauten, sonstige Abzüge</t>
  </si>
  <si>
    <t>Gebäude (Straße, Nummer)</t>
  </si>
  <si>
    <t>Kerndämmung eines vorh. Mauerzwischenraums</t>
  </si>
  <si>
    <t>Dämmung unter der Dachhaut</t>
  </si>
  <si>
    <t>Dämmung des Dachbodens (waagerecht)</t>
  </si>
  <si>
    <t>Dämmung der Kellerdecke von unten</t>
  </si>
  <si>
    <t>Fußbodendämmung</t>
  </si>
  <si>
    <t>Sontiges (bitte in der nächsten Zeile beschreiben)</t>
  </si>
  <si>
    <t>Bemerkungen:</t>
  </si>
  <si>
    <t>Anzahl gleicher Flächen</t>
  </si>
  <si>
    <t>Trapez</t>
  </si>
  <si>
    <t>a
[m]</t>
  </si>
  <si>
    <t>b
[m]</t>
  </si>
  <si>
    <t>h
[m]</t>
  </si>
  <si>
    <t>Fläche
[m²]</t>
  </si>
  <si>
    <t>Kreis</t>
  </si>
  <si>
    <t>d
[m]</t>
  </si>
  <si>
    <t>Gleichs. o. rechte. Dreieck?</t>
  </si>
  <si>
    <t>Wenn es sich bei der Fläche um ein gleichschenkliges oder rechtwinkliges Dreick handelt (z.B. ein Giebeldreick) können Sie die Höhe des Dreiecks und die Länge der Absis eingeben, das Knöpfchen anklicken, und Sie erhalten die Fläche des Dreiecks.</t>
  </si>
  <si>
    <t>Krüppelwalmdach</t>
  </si>
  <si>
    <t>Länge (a)</t>
  </si>
  <si>
    <t>Breite (b)</t>
  </si>
  <si>
    <t>Höhe (h)</t>
  </si>
  <si>
    <t>Länge1 (c)</t>
  </si>
  <si>
    <t>Breite 1 (bb)</t>
  </si>
  <si>
    <t>Höhe 1 (hh)</t>
  </si>
  <si>
    <t>Schräge s</t>
  </si>
  <si>
    <t>gs</t>
  </si>
  <si>
    <t>Schräge m</t>
  </si>
  <si>
    <t>Dachfläche</t>
  </si>
  <si>
    <t>Schräge 1 (h1)</t>
  </si>
  <si>
    <t>Schräge 2 (h2)</t>
  </si>
  <si>
    <t>Walmdach</t>
  </si>
  <si>
    <t>Rechnung angefertigt am</t>
  </si>
  <si>
    <t>von</t>
  </si>
  <si>
    <t>Dämm-Maßnahme</t>
  </si>
  <si>
    <t>Für Fragen zur Antragstellung und Flächenberechnung wenden Sie sich bitte an uns:</t>
  </si>
  <si>
    <t>Werden mehere Maßnahmen beantragt, füllen Sie bitte für jede Maßnahme ein separates Rechenblatt aus!</t>
  </si>
  <si>
    <t>Schräge (d)</t>
  </si>
  <si>
    <t>Schräge1 (e)</t>
  </si>
  <si>
    <t>Alternativ (wenn die wahre Länge der Schrägen bekannt ist)</t>
  </si>
  <si>
    <t>Länge (c)</t>
  </si>
  <si>
    <t>Breite (bb)</t>
  </si>
  <si>
    <t>Schräge (s)</t>
  </si>
  <si>
    <t>Schräge1 (n)</t>
  </si>
  <si>
    <t>Schräge2 (m)</t>
  </si>
  <si>
    <t>Pfostenhöhe h</t>
  </si>
  <si>
    <t>Gaubenbreite b</t>
  </si>
  <si>
    <r>
      <t xml:space="preserve">Dachneigung Hauptdach </t>
    </r>
    <r>
      <rPr>
        <sz val="10"/>
        <rFont val="Symbol"/>
        <family val="1"/>
        <charset val="2"/>
      </rPr>
      <t xml:space="preserve">a </t>
    </r>
    <r>
      <rPr>
        <vertAlign val="subscript"/>
        <sz val="10"/>
        <rFont val="Arial"/>
        <family val="2"/>
      </rPr>
      <t>D</t>
    </r>
  </si>
  <si>
    <r>
      <t xml:space="preserve">Dachneigung Gaubendach </t>
    </r>
    <r>
      <rPr>
        <sz val="10"/>
        <rFont val="Symbol"/>
        <family val="1"/>
        <charset val="2"/>
      </rPr>
      <t>a</t>
    </r>
    <r>
      <rPr>
        <sz val="10"/>
        <rFont val="Arial"/>
      </rPr>
      <t xml:space="preserve"> </t>
    </r>
    <r>
      <rPr>
        <vertAlign val="subscript"/>
        <sz val="10"/>
        <rFont val="Arial"/>
        <family val="2"/>
      </rPr>
      <t>G</t>
    </r>
  </si>
  <si>
    <t>Wangenfläche (beide Seiten)</t>
  </si>
  <si>
    <t>T</t>
  </si>
  <si>
    <t>Stirnseite Gaube</t>
  </si>
  <si>
    <t>hs</t>
  </si>
  <si>
    <t>Ausfallfläche Hauptdach</t>
  </si>
  <si>
    <t>F</t>
  </si>
  <si>
    <t>Dachfläche Gaube (beide Seiten)</t>
  </si>
  <si>
    <t>WA</t>
  </si>
  <si>
    <t>S</t>
  </si>
  <si>
    <t>Nebenwerte:</t>
  </si>
  <si>
    <r>
      <t>Bogensegmenthöhe h</t>
    </r>
    <r>
      <rPr>
        <vertAlign val="subscript"/>
        <sz val="10"/>
        <rFont val="Arial"/>
        <family val="2"/>
      </rPr>
      <t>s</t>
    </r>
  </si>
  <si>
    <t>j</t>
  </si>
  <si>
    <t>Dachfläche Gaube</t>
  </si>
  <si>
    <t>r</t>
  </si>
  <si>
    <t>B</t>
  </si>
  <si>
    <t>Haftungsausschluss</t>
  </si>
  <si>
    <t>Felder, bei denen Sie ein rotes Dreieck in der Ecke sehen, enthalten weitere Kommentare. Wenn Sie mit der Maus über die Zelle fahren, werden diese Kommentare normalerweise sichtbar (sonst bitte die Programm-Optionen überprüfen).</t>
  </si>
  <si>
    <t>© Kerstin Rosemeier</t>
  </si>
  <si>
    <t>Blattschutz entfernen, Kennwort: bremo</t>
  </si>
  <si>
    <t>Dieses ist ein kostenloser Service von Bremer Modernisieren - BreMo.
Die Berechnungvorgaben wurden nach bestem Wissen angefertigt.
Trotzdem kann es vorkommen, dass sich Fehler eingeschlichen haben.
Für die Richtigkeit der Ergebnisse haften wir deshalb nicht.</t>
  </si>
  <si>
    <t>BreMo Tel. 0421-835 888 22</t>
  </si>
  <si>
    <t>bremen@bremo.info</t>
  </si>
  <si>
    <t>bremerhaven@bremo.info</t>
  </si>
  <si>
    <t>Außenwanddämmung</t>
  </si>
  <si>
    <t>Innendämmung</t>
  </si>
  <si>
    <t>hochwärmedämmende Fenster</t>
  </si>
  <si>
    <t>A4</t>
  </si>
  <si>
    <t>Dämmung unter der Dachhaut (Flachdach/Schrägdach)</t>
  </si>
  <si>
    <t>Blattschutz aufheben siehe Info in Beschreibung</t>
  </si>
  <si>
    <r>
      <t>Guten Tag!</t>
    </r>
    <r>
      <rPr>
        <sz val="10"/>
        <rFont val="Arial"/>
      </rPr>
      <t xml:space="preserve">
</t>
    </r>
    <r>
      <rPr>
        <b/>
        <sz val="10"/>
        <rFont val="Arial"/>
        <family val="2"/>
      </rPr>
      <t>Diese Excel-Datei soll Ihnen das Berechnen förderfähiger Flächen</t>
    </r>
    <r>
      <rPr>
        <sz val="10"/>
        <rFont val="Arial"/>
      </rPr>
      <t xml:space="preserve"> für das Bremer Förderprogramm "Wärmeschutz im Wohngebäudebestand" </t>
    </r>
    <r>
      <rPr>
        <b/>
        <sz val="10"/>
        <rFont val="Arial"/>
        <family val="2"/>
      </rPr>
      <t>erleichtern, muss aber nicht zwingend genutzt werden.</t>
    </r>
    <r>
      <rPr>
        <sz val="10"/>
        <rFont val="Arial"/>
      </rPr>
      <t xml:space="preserve"> Bitte fügen Sie einen Ausdruck des Rechenblatts zu Ihren Antragsunterlagen hinzu!</t>
    </r>
  </si>
  <si>
    <t>kopierfähig</t>
  </si>
  <si>
    <t>In den gelb hinterlegten Feldern können Sie Maße eingeben. Alle Maße bitte in der Einheit Meter angeben! Diese Maße müssen mit den Maßen der Zeichnungen/Bauskizzen, Fotos, die dem Antrag beigefügt werden müssen, übereinstimmen. In den grün hinterlegten Feldern wird dann automatisch das Ergebnis berechnet.</t>
  </si>
  <si>
    <r>
      <t xml:space="preserve">Das Rechenblatt kann rechteckige und regelmäßig dreiecke Flächen berechnen. Zur Erweiterung des Rechenblatts muss der Blattschutz entfernt werden. </t>
    </r>
    <r>
      <rPr>
        <sz val="10"/>
        <color rgb="FFFF0000"/>
        <rFont val="Arial"/>
        <family val="2"/>
      </rPr>
      <t xml:space="preserve">Das Kennwort finden Sie bei "sonstige Flächen". Bitte nur die mit "kopierfähig" gekennzeichneten Zeilen aus dem Rechenblatt im jeweils unteren Tabellenbereich kopieren und verschieben. Die Zeilen mit Button (Knöpfchen) für die Dreiecksberechnung dürfen nicht kopiert/verschoben werden. </t>
    </r>
    <r>
      <rPr>
        <sz val="10"/>
        <rFont val="Arial"/>
        <family val="2"/>
      </rPr>
      <t>Andere Flächen können auch in den Extrablättern (für Könner) als Zwischenberechnung ermittelt, und als Ergebnis in das Rechenblatt übertragen werden.</t>
    </r>
    <r>
      <rPr>
        <sz val="10"/>
        <rFont val="Arial"/>
      </rPr>
      <t xml:space="preserve"> Wenn Sie auf den Extrablättern Nebenrechnungen machen, legen Sie Ihren Antragsunterlagen bitte auch einen Ausdruck des entsprechenden Extrablattes bei.</t>
    </r>
  </si>
  <si>
    <t>Antragsteller aus Bremerhaven wenden sich bitte an 0471-95 89 100</t>
  </si>
  <si>
    <t>E-Mail: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</si>
</sst>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0.00\ &quot;m²&quot;"/>
    <numFmt numFmtId="165" formatCode="0.000"/>
    <numFmt numFmtId="166" formatCode="0.000\ &quot;m&quot;"/>
    <numFmt numFmtId="167" formatCode="0.000\ &quot;m²&quot;"/>
    <numFmt numFmtId="168" formatCode="0\ &quot;°&quot;"/>
    <numFmt numFmtId="169" formatCode="0.00\ &quot;°&quot;"/>
    <numFmt numFmtId="170" formatCode="#,##0.0000"/>
  </numFmts>
  <fonts count="16" x14ac:knownFonts="1">
    <font>
      <sz val="10"/>
      <name val="Arial"/>
    </font>
    <font>
      <sz val="14"/>
      <name val="Arial"/>
      <family val="2"/>
    </font>
    <font>
      <sz val="10"/>
      <name val="Arial"/>
      <family val="2"/>
    </font>
    <font>
      <sz val="12"/>
      <name val="Arial"/>
      <family val="2"/>
    </font>
    <font>
      <sz val="10"/>
      <color indexed="81"/>
      <name val="Tahoma"/>
    </font>
    <font>
      <b/>
      <sz val="10"/>
      <color indexed="81"/>
      <name val="Tahoma"/>
    </font>
    <font>
      <b/>
      <sz val="12"/>
      <name val="Arial"/>
      <family val="2"/>
    </font>
    <font>
      <sz val="12"/>
      <color indexed="12"/>
      <name val="Arial"/>
      <family val="2"/>
    </font>
    <font>
      <u/>
      <sz val="10"/>
      <color indexed="12"/>
      <name val="Arial"/>
    </font>
    <font>
      <sz val="10"/>
      <color indexed="10"/>
      <name val="Arial"/>
      <family val="2"/>
    </font>
    <font>
      <sz val="10"/>
      <name val="Symbol"/>
      <family val="1"/>
      <charset val="2"/>
    </font>
    <font>
      <vertAlign val="subscript"/>
      <sz val="10"/>
      <name val="Arial"/>
      <family val="2"/>
    </font>
    <font>
      <b/>
      <sz val="8"/>
      <color indexed="81"/>
      <name val="Tahoma"/>
    </font>
    <font>
      <sz val="7.5"/>
      <name val="Arial"/>
      <family val="2"/>
    </font>
    <font>
      <b/>
      <sz val="10"/>
      <name val="Arial"/>
      <family val="2"/>
    </font>
    <font>
      <sz val="10"/>
      <color rgb="FFFF0000"/>
      <name val="Arial"/>
      <family val="2"/>
    </font>
  </fonts>
  <fills count="6">
    <fill>
      <patternFill patternType="none"/>
    </fill>
    <fill>
      <patternFill patternType="gray125"/>
    </fill>
    <fill>
      <patternFill patternType="solid">
        <fgColor indexed="42"/>
        <bgColor indexed="64"/>
      </patternFill>
    </fill>
    <fill>
      <patternFill patternType="solid">
        <fgColor indexed="9"/>
        <bgColor indexed="64"/>
      </patternFill>
    </fill>
    <fill>
      <patternFill patternType="solid">
        <fgColor indexed="43"/>
        <bgColor indexed="64"/>
      </patternFill>
    </fill>
    <fill>
      <patternFill patternType="solid">
        <fgColor theme="9" tint="0.59999389629810485"/>
        <bgColor indexed="64"/>
      </patternFill>
    </fill>
  </fills>
  <borders count="14">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8" fillId="0" borderId="0" applyNumberFormat="0" applyFill="0" applyBorder="0" applyAlignment="0" applyProtection="0">
      <alignment vertical="top"/>
      <protection locked="0"/>
    </xf>
  </cellStyleXfs>
  <cellXfs count="59">
    <xf numFmtId="0" fontId="0" fillId="0" borderId="0" xfId="0"/>
    <xf numFmtId="0" fontId="1" fillId="0" borderId="0" xfId="0" applyFont="1"/>
    <xf numFmtId="0" fontId="0" fillId="0" borderId="0" xfId="0" applyAlignment="1">
      <alignment wrapText="1"/>
    </xf>
    <xf numFmtId="0" fontId="0" fillId="0" borderId="1" xfId="0" applyBorder="1"/>
    <xf numFmtId="164" fontId="0" fillId="2" borderId="2" xfId="0" applyNumberFormat="1" applyFill="1" applyBorder="1"/>
    <xf numFmtId="164" fontId="3" fillId="2" borderId="2" xfId="0" applyNumberFormat="1" applyFont="1" applyFill="1" applyBorder="1"/>
    <xf numFmtId="0" fontId="3" fillId="0" borderId="0" xfId="0" applyFont="1"/>
    <xf numFmtId="0" fontId="0" fillId="0" borderId="2" xfId="0" applyBorder="1" applyAlignment="1">
      <alignment wrapText="1"/>
    </xf>
    <xf numFmtId="0" fontId="0" fillId="0" borderId="2" xfId="0" applyBorder="1"/>
    <xf numFmtId="0" fontId="0" fillId="0" borderId="2" xfId="0" applyFill="1" applyBorder="1" applyAlignment="1">
      <alignment wrapText="1"/>
    </xf>
    <xf numFmtId="2" fontId="0" fillId="2" borderId="2" xfId="0" applyNumberFormat="1" applyFill="1" applyBorder="1"/>
    <xf numFmtId="164" fontId="6" fillId="2" borderId="2" xfId="0" applyNumberFormat="1" applyFont="1" applyFill="1" applyBorder="1"/>
    <xf numFmtId="166" fontId="0" fillId="2" borderId="2" xfId="0" applyNumberFormat="1" applyFill="1" applyBorder="1"/>
    <xf numFmtId="0" fontId="0" fillId="0" borderId="0" xfId="0" applyFill="1"/>
    <xf numFmtId="0" fontId="0" fillId="0" borderId="1" xfId="0" applyFill="1" applyBorder="1"/>
    <xf numFmtId="164" fontId="6" fillId="0" borderId="0" xfId="0" applyNumberFormat="1" applyFont="1" applyFill="1" applyBorder="1"/>
    <xf numFmtId="0" fontId="2" fillId="0" borderId="0" xfId="0" applyFont="1"/>
    <xf numFmtId="0" fontId="0" fillId="3" borderId="1" xfId="0" applyFill="1" applyBorder="1"/>
    <xf numFmtId="164" fontId="6" fillId="3" borderId="1" xfId="0" applyNumberFormat="1" applyFont="1" applyFill="1" applyBorder="1"/>
    <xf numFmtId="0" fontId="0" fillId="3" borderId="3" xfId="0" applyFill="1" applyBorder="1"/>
    <xf numFmtId="0" fontId="0" fillId="0" borderId="0" xfId="0" applyFill="1" applyBorder="1"/>
    <xf numFmtId="0" fontId="0" fillId="4" borderId="4" xfId="0" applyFill="1" applyBorder="1" applyProtection="1">
      <protection locked="0"/>
    </xf>
    <xf numFmtId="0" fontId="0" fillId="4" borderId="1" xfId="0" applyFill="1" applyBorder="1" applyProtection="1">
      <protection locked="0"/>
    </xf>
    <xf numFmtId="0" fontId="0" fillId="4" borderId="3" xfId="0" applyFill="1" applyBorder="1" applyProtection="1">
      <protection locked="0"/>
    </xf>
    <xf numFmtId="0" fontId="0" fillId="0" borderId="0" xfId="0" applyProtection="1">
      <protection locked="0"/>
    </xf>
    <xf numFmtId="0" fontId="0" fillId="4" borderId="2" xfId="0" applyFill="1" applyBorder="1" applyProtection="1">
      <protection locked="0"/>
    </xf>
    <xf numFmtId="165" fontId="0" fillId="4" borderId="2" xfId="0" applyNumberFormat="1" applyFill="1" applyBorder="1" applyProtection="1">
      <protection locked="0"/>
    </xf>
    <xf numFmtId="0" fontId="3" fillId="0" borderId="2" xfId="0" applyFont="1" applyBorder="1" applyProtection="1">
      <protection locked="0"/>
    </xf>
    <xf numFmtId="0" fontId="0" fillId="3" borderId="4" xfId="0" applyFill="1" applyBorder="1" applyProtection="1">
      <protection locked="0"/>
    </xf>
    <xf numFmtId="166" fontId="0" fillId="4" borderId="2" xfId="0" applyNumberFormat="1" applyFill="1" applyBorder="1" applyProtection="1">
      <protection locked="0"/>
    </xf>
    <xf numFmtId="0" fontId="7" fillId="0" borderId="0" xfId="0" applyFont="1" applyAlignment="1">
      <alignment wrapText="1"/>
    </xf>
    <xf numFmtId="0" fontId="8" fillId="0" borderId="0" xfId="1" applyAlignment="1" applyProtection="1"/>
    <xf numFmtId="0" fontId="9" fillId="0" borderId="0" xfId="0" applyFont="1"/>
    <xf numFmtId="166" fontId="0" fillId="0" borderId="0" xfId="0" applyNumberFormat="1"/>
    <xf numFmtId="168" fontId="0" fillId="4" borderId="2" xfId="0" applyNumberFormat="1" applyFill="1" applyBorder="1" applyProtection="1">
      <protection locked="0"/>
    </xf>
    <xf numFmtId="167" fontId="0" fillId="2" borderId="2" xfId="0" applyNumberFormat="1" applyFill="1" applyBorder="1"/>
    <xf numFmtId="165" fontId="0" fillId="0" borderId="0" xfId="0" applyNumberFormat="1"/>
    <xf numFmtId="0" fontId="10" fillId="0" borderId="0" xfId="0" applyFont="1"/>
    <xf numFmtId="169" fontId="0" fillId="0" borderId="0" xfId="0" applyNumberFormat="1"/>
    <xf numFmtId="0" fontId="13" fillId="0" borderId="0" xfId="0" applyFont="1" applyBorder="1" applyAlignment="1">
      <alignment wrapText="1"/>
    </xf>
    <xf numFmtId="3" fontId="13" fillId="0" borderId="0" xfId="0" applyNumberFormat="1" applyFont="1" applyBorder="1" applyAlignment="1">
      <alignment wrapText="1"/>
    </xf>
    <xf numFmtId="170" fontId="2" fillId="0" borderId="0" xfId="0" applyNumberFormat="1" applyFont="1" applyBorder="1" applyAlignment="1">
      <alignment wrapText="1"/>
    </xf>
    <xf numFmtId="0" fontId="14" fillId="0" borderId="0" xfId="0" applyFont="1"/>
    <xf numFmtId="0" fontId="0" fillId="0" borderId="0" xfId="0" applyAlignment="1">
      <alignment horizontal="right"/>
    </xf>
    <xf numFmtId="0" fontId="2" fillId="0" borderId="0" xfId="0" applyFont="1" applyAlignment="1">
      <alignment wrapText="1"/>
    </xf>
    <xf numFmtId="0" fontId="2" fillId="0" borderId="0" xfId="0" applyFont="1" applyProtection="1">
      <protection locked="0"/>
    </xf>
    <xf numFmtId="0" fontId="0" fillId="5" borderId="2" xfId="0" applyFill="1" applyBorder="1" applyProtection="1"/>
    <xf numFmtId="0" fontId="2" fillId="4" borderId="5" xfId="0" applyFont="1" applyFill="1" applyBorder="1" applyAlignment="1" applyProtection="1">
      <alignment horizontal="center" vertical="center"/>
    </xf>
    <xf numFmtId="0" fontId="0" fillId="0" borderId="0" xfId="0" applyFont="1" applyAlignment="1">
      <alignment wrapText="1"/>
    </xf>
    <xf numFmtId="0" fontId="14" fillId="0" borderId="0" xfId="0" applyFont="1" applyAlignment="1">
      <alignment vertical="center"/>
    </xf>
    <xf numFmtId="0" fontId="0" fillId="4" borderId="6" xfId="0" applyFill="1" applyBorder="1" applyAlignment="1" applyProtection="1">
      <alignment vertical="top" wrapText="1"/>
      <protection locked="0"/>
    </xf>
    <xf numFmtId="0" fontId="0" fillId="4" borderId="7" xfId="0" applyFill="1" applyBorder="1" applyAlignment="1" applyProtection="1">
      <alignment vertical="top" wrapText="1"/>
      <protection locked="0"/>
    </xf>
    <xf numFmtId="0" fontId="0" fillId="0" borderId="8" xfId="0" applyBorder="1" applyAlignment="1" applyProtection="1">
      <alignment wrapText="1"/>
      <protection locked="0"/>
    </xf>
    <xf numFmtId="0" fontId="0" fillId="4" borderId="9" xfId="0" applyFill="1" applyBorder="1" applyAlignment="1" applyProtection="1">
      <alignment vertical="top" wrapText="1"/>
      <protection locked="0"/>
    </xf>
    <xf numFmtId="0" fontId="0" fillId="4" borderId="0" xfId="0" applyFill="1" applyBorder="1" applyAlignment="1" applyProtection="1">
      <alignment vertical="top" wrapText="1"/>
      <protection locked="0"/>
    </xf>
    <xf numFmtId="0" fontId="0" fillId="0" borderId="10" xfId="0" applyBorder="1" applyAlignment="1" applyProtection="1">
      <alignment wrapText="1"/>
      <protection locked="0"/>
    </xf>
    <xf numFmtId="0" fontId="0" fillId="4" borderId="11" xfId="0" applyFill="1" applyBorder="1" applyAlignment="1" applyProtection="1">
      <alignment vertical="top" wrapText="1"/>
      <protection locked="0"/>
    </xf>
    <xf numFmtId="0" fontId="0" fillId="4" borderId="12" xfId="0" applyFill="1" applyBorder="1" applyAlignment="1" applyProtection="1">
      <alignment vertical="top" wrapText="1"/>
      <protection locked="0"/>
    </xf>
    <xf numFmtId="0" fontId="0" fillId="0" borderId="13" xfId="0" applyBorder="1" applyAlignment="1" applyProtection="1">
      <alignment wrapText="1"/>
      <protection locked="0"/>
    </xf>
  </cellXfs>
  <cellStyles count="2">
    <cellStyle name="Link" xfId="1" builtinId="8"/>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Drop" dropStyle="combo" dx="26" fmlaRange="$M$1:$M$10" sel="0" val="0"/>
</file>

<file path=xl/ctrlProps/ctrlProp10.xml><?xml version="1.0" encoding="utf-8"?>
<formControlPr xmlns="http://schemas.microsoft.com/office/spreadsheetml/2009/9/main" objectType="CheckBox" fmlaLink="$L$23" lockText="1" noThreeD="1"/>
</file>

<file path=xl/ctrlProps/ctrlProp11.xml><?xml version="1.0" encoding="utf-8"?>
<formControlPr xmlns="http://schemas.microsoft.com/office/spreadsheetml/2009/9/main" objectType="CheckBox" fmlaLink="$L$24" lockText="1" noThreeD="1"/>
</file>

<file path=xl/ctrlProps/ctrlProp12.xml><?xml version="1.0" encoding="utf-8"?>
<formControlPr xmlns="http://schemas.microsoft.com/office/spreadsheetml/2009/9/main" objectType="CheckBox" fmlaLink="$L$25" lockText="1" noThreeD="1"/>
</file>

<file path=xl/ctrlProps/ctrlProp13.xml><?xml version="1.0" encoding="utf-8"?>
<formControlPr xmlns="http://schemas.microsoft.com/office/spreadsheetml/2009/9/main" objectType="CheckBox" fmlaLink="$L$26" lockText="1" noThreeD="1"/>
</file>

<file path=xl/ctrlProps/ctrlProp14.xml><?xml version="1.0" encoding="utf-8"?>
<formControlPr xmlns="http://schemas.microsoft.com/office/spreadsheetml/2009/9/main" objectType="CheckBox" fmlaLink="$L$10" lockText="1" noThreeD="1"/>
</file>

<file path=xl/ctrlProps/ctrlProp15.xml><?xml version="1.0" encoding="utf-8"?>
<formControlPr xmlns="http://schemas.microsoft.com/office/spreadsheetml/2009/9/main" objectType="CheckBox" fmlaLink="$L$9" lockText="1" noThreeD="1"/>
</file>

<file path=xl/ctrlProps/ctrlProp16.xml><?xml version="1.0" encoding="utf-8"?>
<formControlPr xmlns="http://schemas.microsoft.com/office/spreadsheetml/2009/9/main" objectType="CheckBox" fmlaLink="$L$9" lockText="1" noThreeD="1"/>
</file>

<file path=xl/ctrlProps/ctrlProp17.xml><?xml version="1.0" encoding="utf-8"?>
<formControlPr xmlns="http://schemas.microsoft.com/office/spreadsheetml/2009/9/main" objectType="CheckBox" fmlaLink="$L$9" lockText="1" noThreeD="1"/>
</file>

<file path=xl/ctrlProps/ctrlProp18.xml><?xml version="1.0" encoding="utf-8"?>
<formControlPr xmlns="http://schemas.microsoft.com/office/spreadsheetml/2009/9/main" objectType="CheckBox" fmlaLink="$L9" lockText="1" noThreeD="1"/>
</file>

<file path=xl/ctrlProps/ctrlProp19.xml><?xml version="1.0" encoding="utf-8"?>
<formControlPr xmlns="http://schemas.microsoft.com/office/spreadsheetml/2009/9/main" objectType="CheckBox" fmlaLink="$L10" lockText="1" noThreeD="1"/>
</file>

<file path=xl/ctrlProps/ctrlProp2.xml><?xml version="1.0" encoding="utf-8"?>
<formControlPr xmlns="http://schemas.microsoft.com/office/spreadsheetml/2009/9/main" objectType="CheckBox" fmlaLink="$L8" lockText="1" noThreeD="1"/>
</file>

<file path=xl/ctrlProps/ctrlProp20.xml><?xml version="1.0" encoding="utf-8"?>
<formControlPr xmlns="http://schemas.microsoft.com/office/spreadsheetml/2009/9/main" objectType="CheckBox" fmlaLink="#REF!" lockText="1" noThreeD="1"/>
</file>

<file path=xl/ctrlProps/ctrlProp21.xml><?xml version="1.0" encoding="utf-8"?>
<formControlPr xmlns="http://schemas.microsoft.com/office/spreadsheetml/2009/9/main" objectType="CheckBox" fmlaLink="$L11" lockText="1" noThreeD="1"/>
</file>

<file path=xl/ctrlProps/ctrlProp22.xml><?xml version="1.0" encoding="utf-8"?>
<formControlPr xmlns="http://schemas.microsoft.com/office/spreadsheetml/2009/9/main" objectType="CheckBox" fmlaLink="$L12" lockText="1" noThreeD="1"/>
</file>

<file path=xl/ctrlProps/ctrlProp23.xml><?xml version="1.0" encoding="utf-8"?>
<formControlPr xmlns="http://schemas.microsoft.com/office/spreadsheetml/2009/9/main" objectType="CheckBox" fmlaLink="$L$27" lockText="1" noThreeD="1"/>
</file>

<file path=xl/ctrlProps/ctrlProp24.xml><?xml version="1.0" encoding="utf-8"?>
<formControlPr xmlns="http://schemas.microsoft.com/office/spreadsheetml/2009/9/main" objectType="CheckBox" fmlaLink="$L$28" lockText="1" noThreeD="1"/>
</file>

<file path=xl/ctrlProps/ctrlProp25.xml><?xml version="1.0" encoding="utf-8"?>
<formControlPr xmlns="http://schemas.microsoft.com/office/spreadsheetml/2009/9/main" objectType="CheckBox" fmlaLink="$L$8" lockText="1" noThreeD="1"/>
</file>

<file path=xl/ctrlProps/ctrlProp26.xml><?xml version="1.0" encoding="utf-8"?>
<formControlPr xmlns="http://schemas.microsoft.com/office/spreadsheetml/2009/9/main" objectType="CheckBox" fmlaLink="$L$9" lockText="1" noThreeD="1"/>
</file>

<file path=xl/ctrlProps/ctrlProp27.xml><?xml version="1.0" encoding="utf-8"?>
<formControlPr xmlns="http://schemas.microsoft.com/office/spreadsheetml/2009/9/main" objectType="CheckBox" fmlaLink="$L13" lockText="1" noThreeD="1"/>
</file>

<file path=xl/ctrlProps/ctrlProp28.xml><?xml version="1.0" encoding="utf-8"?>
<formControlPr xmlns="http://schemas.microsoft.com/office/spreadsheetml/2009/9/main" objectType="CheckBox" fmlaLink="$L$8" lockText="1" noThreeD="1"/>
</file>

<file path=xl/ctrlProps/ctrlProp29.xml><?xml version="1.0" encoding="utf-8"?>
<formControlPr xmlns="http://schemas.microsoft.com/office/spreadsheetml/2009/9/main" objectType="CheckBox" fmlaLink="$L$9" lockText="1" noThreeD="1"/>
</file>

<file path=xl/ctrlProps/ctrlProp3.xml><?xml version="1.0" encoding="utf-8"?>
<formControlPr xmlns="http://schemas.microsoft.com/office/spreadsheetml/2009/9/main" objectType="CheckBox" fmlaLink="$L$9" lockText="1" noThreeD="1"/>
</file>

<file path=xl/ctrlProps/ctrlProp30.xml><?xml version="1.0" encoding="utf-8"?>
<formControlPr xmlns="http://schemas.microsoft.com/office/spreadsheetml/2009/9/main" objectType="CheckBox" fmlaLink="$L14" lockText="1" noThreeD="1"/>
</file>

<file path=xl/ctrlProps/ctrlProp31.xml><?xml version="1.0" encoding="utf-8"?>
<formControlPr xmlns="http://schemas.microsoft.com/office/spreadsheetml/2009/9/main" objectType="CheckBox" fmlaLink="#REF!" lockText="1" noThreeD="1"/>
</file>

<file path=xl/ctrlProps/ctrlProp32.xml><?xml version="1.0" encoding="utf-8"?>
<formControlPr xmlns="http://schemas.microsoft.com/office/spreadsheetml/2009/9/main" objectType="CheckBox" fmlaLink="$L$15" lockText="1" noThreeD="1"/>
</file>

<file path=xl/ctrlProps/ctrlProp4.xml><?xml version="1.0" encoding="utf-8"?>
<formControlPr xmlns="http://schemas.microsoft.com/office/spreadsheetml/2009/9/main" objectType="CheckBox" fmlaLink="$L$8" lockText="1" noThreeD="1"/>
</file>

<file path=xl/ctrlProps/ctrlProp5.xml><?xml version="1.0" encoding="utf-8"?>
<formControlPr xmlns="http://schemas.microsoft.com/office/spreadsheetml/2009/9/main" objectType="CheckBox" fmlaLink="$L$8" lockText="1" noThreeD="1"/>
</file>

<file path=xl/ctrlProps/ctrlProp6.xml><?xml version="1.0" encoding="utf-8"?>
<formControlPr xmlns="http://schemas.microsoft.com/office/spreadsheetml/2009/9/main" objectType="CheckBox" fmlaLink="$L$8" lockText="1" noThreeD="1"/>
</file>

<file path=xl/ctrlProps/ctrlProp7.xml><?xml version="1.0" encoding="utf-8"?>
<formControlPr xmlns="http://schemas.microsoft.com/office/spreadsheetml/2009/9/main" objectType="CheckBox" fmlaLink="$L$8" lockText="1" noThreeD="1"/>
</file>

<file path=xl/ctrlProps/ctrlProp8.xml><?xml version="1.0" encoding="utf-8"?>
<formControlPr xmlns="http://schemas.microsoft.com/office/spreadsheetml/2009/9/main" objectType="CheckBox" fmlaLink="$L$22" lockText="1" noThreeD="1"/>
</file>

<file path=xl/ctrlProps/ctrlProp9.xml><?xml version="1.0" encoding="utf-8"?>
<formControlPr xmlns="http://schemas.microsoft.com/office/spreadsheetml/2009/9/main" objectType="CheckBox" checked="Checked" fmlaLink="#REF!"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3" Type="http://schemas.openxmlformats.org/officeDocument/2006/relationships/image" Target="../media/image6.emf"/><Relationship Id="rId2" Type="http://schemas.openxmlformats.org/officeDocument/2006/relationships/image" Target="../media/image5.png"/><Relationship Id="rId1" Type="http://schemas.openxmlformats.org/officeDocument/2006/relationships/image" Target="../media/image4.png"/><Relationship Id="rId4" Type="http://schemas.openxmlformats.org/officeDocument/2006/relationships/image" Target="../media/image7.emf"/></Relationships>
</file>

<file path=xl/drawings/_rels/drawing4.xml.rels><?xml version="1.0" encoding="UTF-8" standalone="yes"?>
<Relationships xmlns="http://schemas.openxmlformats.org/package/2006/relationships"><Relationship Id="rId1" Type="http://schemas.openxmlformats.org/officeDocument/2006/relationships/image" Target="../media/image8.emf"/></Relationships>
</file>

<file path=xl/drawings/_rels/drawing5.xml.rels><?xml version="1.0" encoding="UTF-8" standalone="yes"?>
<Relationships xmlns="http://schemas.openxmlformats.org/package/2006/relationships"><Relationship Id="rId1" Type="http://schemas.openxmlformats.org/officeDocument/2006/relationships/image" Target="../media/image9.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3</xdr:row>
          <xdr:rowOff>0</xdr:rowOff>
        </xdr:from>
        <xdr:to>
          <xdr:col>6</xdr:col>
          <xdr:colOff>0</xdr:colOff>
          <xdr:row>4</xdr:row>
          <xdr:rowOff>0</xdr:rowOff>
        </xdr:to>
        <xdr:sp macro="" textlink="">
          <xdr:nvSpPr>
            <xdr:cNvPr id="1076" name="Drop Down 52" hidden="1">
              <a:extLst>
                <a:ext uri="{63B3BB69-23CF-44E3-9099-C40C66FF867C}">
                  <a14:compatExt spid="_x0000_s107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8</xdr:col>
      <xdr:colOff>502920</xdr:colOff>
      <xdr:row>6</xdr:row>
      <xdr:rowOff>91440</xdr:rowOff>
    </xdr:from>
    <xdr:to>
      <xdr:col>10</xdr:col>
      <xdr:colOff>1760220</xdr:colOff>
      <xdr:row>18</xdr:row>
      <xdr:rowOff>22860</xdr:rowOff>
    </xdr:to>
    <xdr:pic>
      <xdr:nvPicPr>
        <xdr:cNvPr id="1153" name="Picture 4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45780" y="1424940"/>
          <a:ext cx="2842260" cy="3025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5</xdr:col>
          <xdr:colOff>171450</xdr:colOff>
          <xdr:row>7</xdr:row>
          <xdr:rowOff>0</xdr:rowOff>
        </xdr:from>
        <xdr:to>
          <xdr:col>5</xdr:col>
          <xdr:colOff>476250</xdr:colOff>
          <xdr:row>7</xdr:row>
          <xdr:rowOff>219075</xdr:rowOff>
        </xdr:to>
        <xdr:sp macro="" textlink="">
          <xdr:nvSpPr>
            <xdr:cNvPr id="1083" name="Check Box 59" hidden="1">
              <a:extLst>
                <a:ext uri="{63B3BB69-23CF-44E3-9099-C40C66FF867C}">
                  <a14:compatExt spid="_x0000_s1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8</xdr:row>
          <xdr:rowOff>0</xdr:rowOff>
        </xdr:from>
        <xdr:to>
          <xdr:col>5</xdr:col>
          <xdr:colOff>476250</xdr:colOff>
          <xdr:row>8</xdr:row>
          <xdr:rowOff>219075</xdr:rowOff>
        </xdr:to>
        <xdr:sp macro="" textlink="">
          <xdr:nvSpPr>
            <xdr:cNvPr id="1084" name="Check Box 60" hidden="1">
              <a:extLst>
                <a:ext uri="{63B3BB69-23CF-44E3-9099-C40C66FF867C}">
                  <a14:compatExt spid="_x0000_s1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9</xdr:row>
          <xdr:rowOff>0</xdr:rowOff>
        </xdr:from>
        <xdr:to>
          <xdr:col>5</xdr:col>
          <xdr:colOff>476250</xdr:colOff>
          <xdr:row>9</xdr:row>
          <xdr:rowOff>219075</xdr:rowOff>
        </xdr:to>
        <xdr:sp macro="" textlink="">
          <xdr:nvSpPr>
            <xdr:cNvPr id="1086" name="Check Box 62" hidden="1">
              <a:extLst>
                <a:ext uri="{63B3BB69-23CF-44E3-9099-C40C66FF867C}">
                  <a14:compatExt spid="_x0000_s1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10</xdr:row>
          <xdr:rowOff>0</xdr:rowOff>
        </xdr:from>
        <xdr:to>
          <xdr:col>5</xdr:col>
          <xdr:colOff>476250</xdr:colOff>
          <xdr:row>10</xdr:row>
          <xdr:rowOff>219075</xdr:rowOff>
        </xdr:to>
        <xdr:sp macro="" textlink="">
          <xdr:nvSpPr>
            <xdr:cNvPr id="1087" name="Check Box 63" hidden="1">
              <a:extLst>
                <a:ext uri="{63B3BB69-23CF-44E3-9099-C40C66FF867C}">
                  <a14:compatExt spid="_x0000_s1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10</xdr:row>
          <xdr:rowOff>0</xdr:rowOff>
        </xdr:from>
        <xdr:to>
          <xdr:col>5</xdr:col>
          <xdr:colOff>476250</xdr:colOff>
          <xdr:row>10</xdr:row>
          <xdr:rowOff>219075</xdr:rowOff>
        </xdr:to>
        <xdr:sp macro="" textlink="">
          <xdr:nvSpPr>
            <xdr:cNvPr id="1088" name="Check Box 64" hidden="1">
              <a:extLst>
                <a:ext uri="{63B3BB69-23CF-44E3-9099-C40C66FF867C}">
                  <a14:compatExt spid="_x0000_s1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11</xdr:row>
          <xdr:rowOff>0</xdr:rowOff>
        </xdr:from>
        <xdr:to>
          <xdr:col>5</xdr:col>
          <xdr:colOff>476250</xdr:colOff>
          <xdr:row>11</xdr:row>
          <xdr:rowOff>219075</xdr:rowOff>
        </xdr:to>
        <xdr:sp macro="" textlink="">
          <xdr:nvSpPr>
            <xdr:cNvPr id="1089" name="Check Box 65" hidden="1">
              <a:extLst>
                <a:ext uri="{63B3BB69-23CF-44E3-9099-C40C66FF867C}">
                  <a14:compatExt spid="_x0000_s1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21</xdr:row>
          <xdr:rowOff>0</xdr:rowOff>
        </xdr:from>
        <xdr:to>
          <xdr:col>5</xdr:col>
          <xdr:colOff>476250</xdr:colOff>
          <xdr:row>21</xdr:row>
          <xdr:rowOff>219075</xdr:rowOff>
        </xdr:to>
        <xdr:sp macro="" textlink="">
          <xdr:nvSpPr>
            <xdr:cNvPr id="1091" name="Check Box 67" hidden="1">
              <a:extLst>
                <a:ext uri="{63B3BB69-23CF-44E3-9099-C40C66FF867C}">
                  <a14:compatExt spid="_x0000_s1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22</xdr:row>
          <xdr:rowOff>0</xdr:rowOff>
        </xdr:from>
        <xdr:to>
          <xdr:col>5</xdr:col>
          <xdr:colOff>476250</xdr:colOff>
          <xdr:row>22</xdr:row>
          <xdr:rowOff>219075</xdr:rowOff>
        </xdr:to>
        <xdr:sp macro="" textlink="">
          <xdr:nvSpPr>
            <xdr:cNvPr id="1093" name="Check Box 69" hidden="1">
              <a:extLst>
                <a:ext uri="{63B3BB69-23CF-44E3-9099-C40C66FF867C}">
                  <a14:compatExt spid="_x0000_s1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22</xdr:row>
          <xdr:rowOff>0</xdr:rowOff>
        </xdr:from>
        <xdr:to>
          <xdr:col>5</xdr:col>
          <xdr:colOff>476250</xdr:colOff>
          <xdr:row>22</xdr:row>
          <xdr:rowOff>219075</xdr:rowOff>
        </xdr:to>
        <xdr:sp macro="" textlink="">
          <xdr:nvSpPr>
            <xdr:cNvPr id="1096" name="Check Box 72" hidden="1">
              <a:extLst>
                <a:ext uri="{63B3BB69-23CF-44E3-9099-C40C66FF867C}">
                  <a14:compatExt spid="_x0000_s1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23</xdr:row>
          <xdr:rowOff>0</xdr:rowOff>
        </xdr:from>
        <xdr:to>
          <xdr:col>5</xdr:col>
          <xdr:colOff>476250</xdr:colOff>
          <xdr:row>23</xdr:row>
          <xdr:rowOff>219075</xdr:rowOff>
        </xdr:to>
        <xdr:sp macro="" textlink="">
          <xdr:nvSpPr>
            <xdr:cNvPr id="1098" name="Check Box 74" hidden="1">
              <a:extLst>
                <a:ext uri="{63B3BB69-23CF-44E3-9099-C40C66FF867C}">
                  <a14:compatExt spid="_x0000_s1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24</xdr:row>
          <xdr:rowOff>0</xdr:rowOff>
        </xdr:from>
        <xdr:to>
          <xdr:col>5</xdr:col>
          <xdr:colOff>476250</xdr:colOff>
          <xdr:row>24</xdr:row>
          <xdr:rowOff>219075</xdr:rowOff>
        </xdr:to>
        <xdr:sp macro="" textlink="">
          <xdr:nvSpPr>
            <xdr:cNvPr id="1100" name="Check Box 76" hidden="1">
              <a:extLst>
                <a:ext uri="{63B3BB69-23CF-44E3-9099-C40C66FF867C}">
                  <a14:compatExt spid="_x0000_s1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25</xdr:row>
          <xdr:rowOff>0</xdr:rowOff>
        </xdr:from>
        <xdr:to>
          <xdr:col>5</xdr:col>
          <xdr:colOff>476250</xdr:colOff>
          <xdr:row>25</xdr:row>
          <xdr:rowOff>219075</xdr:rowOff>
        </xdr:to>
        <xdr:sp macro="" textlink="">
          <xdr:nvSpPr>
            <xdr:cNvPr id="1102" name="Check Box 78" hidden="1">
              <a:extLst>
                <a:ext uri="{63B3BB69-23CF-44E3-9099-C40C66FF867C}">
                  <a14:compatExt spid="_x0000_s1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9</xdr:row>
          <xdr:rowOff>0</xdr:rowOff>
        </xdr:from>
        <xdr:to>
          <xdr:col>5</xdr:col>
          <xdr:colOff>476250</xdr:colOff>
          <xdr:row>9</xdr:row>
          <xdr:rowOff>219075</xdr:rowOff>
        </xdr:to>
        <xdr:sp macro="" textlink="">
          <xdr:nvSpPr>
            <xdr:cNvPr id="1103" name="Check Box 79" hidden="1">
              <a:extLst>
                <a:ext uri="{63B3BB69-23CF-44E3-9099-C40C66FF867C}">
                  <a14:compatExt spid="_x0000_s1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10</xdr:row>
          <xdr:rowOff>0</xdr:rowOff>
        </xdr:from>
        <xdr:to>
          <xdr:col>5</xdr:col>
          <xdr:colOff>476250</xdr:colOff>
          <xdr:row>10</xdr:row>
          <xdr:rowOff>219075</xdr:rowOff>
        </xdr:to>
        <xdr:sp macro="" textlink="">
          <xdr:nvSpPr>
            <xdr:cNvPr id="1104" name="Check Box 80" hidden="1">
              <a:extLst>
                <a:ext uri="{63B3BB69-23CF-44E3-9099-C40C66FF867C}">
                  <a14:compatExt spid="_x0000_s1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10</xdr:row>
          <xdr:rowOff>0</xdr:rowOff>
        </xdr:from>
        <xdr:to>
          <xdr:col>5</xdr:col>
          <xdr:colOff>476250</xdr:colOff>
          <xdr:row>10</xdr:row>
          <xdr:rowOff>219075</xdr:rowOff>
        </xdr:to>
        <xdr:sp macro="" textlink="">
          <xdr:nvSpPr>
            <xdr:cNvPr id="1105" name="Check Box 81" hidden="1">
              <a:extLst>
                <a:ext uri="{63B3BB69-23CF-44E3-9099-C40C66FF867C}">
                  <a14:compatExt spid="_x0000_s1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11</xdr:row>
          <xdr:rowOff>0</xdr:rowOff>
        </xdr:from>
        <xdr:to>
          <xdr:col>5</xdr:col>
          <xdr:colOff>476250</xdr:colOff>
          <xdr:row>11</xdr:row>
          <xdr:rowOff>219075</xdr:rowOff>
        </xdr:to>
        <xdr:sp macro="" textlink="">
          <xdr:nvSpPr>
            <xdr:cNvPr id="1106" name="Check Box 82" hidden="1">
              <a:extLst>
                <a:ext uri="{63B3BB69-23CF-44E3-9099-C40C66FF867C}">
                  <a14:compatExt spid="_x0000_s1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8</xdr:row>
          <xdr:rowOff>0</xdr:rowOff>
        </xdr:from>
        <xdr:to>
          <xdr:col>5</xdr:col>
          <xdr:colOff>476250</xdr:colOff>
          <xdr:row>8</xdr:row>
          <xdr:rowOff>219075</xdr:rowOff>
        </xdr:to>
        <xdr:sp macro="" textlink="">
          <xdr:nvSpPr>
            <xdr:cNvPr id="1107" name="Check Box 83" hidden="1">
              <a:extLst>
                <a:ext uri="{63B3BB69-23CF-44E3-9099-C40C66FF867C}">
                  <a14:compatExt spid="_x0000_s1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9</xdr:row>
          <xdr:rowOff>0</xdr:rowOff>
        </xdr:from>
        <xdr:to>
          <xdr:col>5</xdr:col>
          <xdr:colOff>476250</xdr:colOff>
          <xdr:row>9</xdr:row>
          <xdr:rowOff>219075</xdr:rowOff>
        </xdr:to>
        <xdr:sp macro="" textlink="">
          <xdr:nvSpPr>
            <xdr:cNvPr id="1108" name="Check Box 84" hidden="1">
              <a:extLst>
                <a:ext uri="{63B3BB69-23CF-44E3-9099-C40C66FF867C}">
                  <a14:compatExt spid="_x0000_s1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10</xdr:row>
          <xdr:rowOff>0</xdr:rowOff>
        </xdr:from>
        <xdr:to>
          <xdr:col>5</xdr:col>
          <xdr:colOff>476250</xdr:colOff>
          <xdr:row>10</xdr:row>
          <xdr:rowOff>219075</xdr:rowOff>
        </xdr:to>
        <xdr:sp macro="" textlink="">
          <xdr:nvSpPr>
            <xdr:cNvPr id="1109" name="Check Box 85" hidden="1">
              <a:extLst>
                <a:ext uri="{63B3BB69-23CF-44E3-9099-C40C66FF867C}">
                  <a14:compatExt spid="_x0000_s1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10</xdr:row>
          <xdr:rowOff>0</xdr:rowOff>
        </xdr:from>
        <xdr:to>
          <xdr:col>5</xdr:col>
          <xdr:colOff>476250</xdr:colOff>
          <xdr:row>10</xdr:row>
          <xdr:rowOff>219075</xdr:rowOff>
        </xdr:to>
        <xdr:sp macro="" textlink="">
          <xdr:nvSpPr>
            <xdr:cNvPr id="1110" name="Check Box 86" hidden="1">
              <a:extLst>
                <a:ext uri="{63B3BB69-23CF-44E3-9099-C40C66FF867C}">
                  <a14:compatExt spid="_x0000_s1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11</xdr:row>
          <xdr:rowOff>0</xdr:rowOff>
        </xdr:from>
        <xdr:to>
          <xdr:col>5</xdr:col>
          <xdr:colOff>476250</xdr:colOff>
          <xdr:row>11</xdr:row>
          <xdr:rowOff>219075</xdr:rowOff>
        </xdr:to>
        <xdr:sp macro="" textlink="">
          <xdr:nvSpPr>
            <xdr:cNvPr id="1111" name="Check Box 87" hidden="1">
              <a:extLst>
                <a:ext uri="{63B3BB69-23CF-44E3-9099-C40C66FF867C}">
                  <a14:compatExt spid="_x0000_s1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26</xdr:row>
          <xdr:rowOff>0</xdr:rowOff>
        </xdr:from>
        <xdr:to>
          <xdr:col>5</xdr:col>
          <xdr:colOff>485775</xdr:colOff>
          <xdr:row>26</xdr:row>
          <xdr:rowOff>219075</xdr:rowOff>
        </xdr:to>
        <xdr:sp macro="" textlink="">
          <xdr:nvSpPr>
            <xdr:cNvPr id="1132" name="Check Box 108" hidden="1">
              <a:extLst>
                <a:ext uri="{63B3BB69-23CF-44E3-9099-C40C66FF867C}">
                  <a14:compatExt spid="_x0000_s1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27</xdr:row>
          <xdr:rowOff>0</xdr:rowOff>
        </xdr:from>
        <xdr:to>
          <xdr:col>5</xdr:col>
          <xdr:colOff>485775</xdr:colOff>
          <xdr:row>27</xdr:row>
          <xdr:rowOff>219075</xdr:rowOff>
        </xdr:to>
        <xdr:sp macro="" textlink="">
          <xdr:nvSpPr>
            <xdr:cNvPr id="1133" name="Check Box 109" hidden="1">
              <a:extLst>
                <a:ext uri="{63B3BB69-23CF-44E3-9099-C40C66FF867C}">
                  <a14:compatExt spid="_x0000_s1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12</xdr:row>
          <xdr:rowOff>0</xdr:rowOff>
        </xdr:from>
        <xdr:to>
          <xdr:col>5</xdr:col>
          <xdr:colOff>476250</xdr:colOff>
          <xdr:row>12</xdr:row>
          <xdr:rowOff>219075</xdr:rowOff>
        </xdr:to>
        <xdr:sp macro="" textlink="">
          <xdr:nvSpPr>
            <xdr:cNvPr id="1134" name="Check Box 110" hidden="1">
              <a:extLst>
                <a:ext uri="{63B3BB69-23CF-44E3-9099-C40C66FF867C}">
                  <a14:compatExt spid="_x0000_s1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12</xdr:row>
          <xdr:rowOff>0</xdr:rowOff>
        </xdr:from>
        <xdr:to>
          <xdr:col>5</xdr:col>
          <xdr:colOff>476250</xdr:colOff>
          <xdr:row>12</xdr:row>
          <xdr:rowOff>219075</xdr:rowOff>
        </xdr:to>
        <xdr:sp macro="" textlink="">
          <xdr:nvSpPr>
            <xdr:cNvPr id="1135" name="Check Box 111" hidden="1">
              <a:extLst>
                <a:ext uri="{63B3BB69-23CF-44E3-9099-C40C66FF867C}">
                  <a14:compatExt spid="_x0000_s1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12</xdr:row>
          <xdr:rowOff>0</xdr:rowOff>
        </xdr:from>
        <xdr:to>
          <xdr:col>5</xdr:col>
          <xdr:colOff>476250</xdr:colOff>
          <xdr:row>12</xdr:row>
          <xdr:rowOff>219075</xdr:rowOff>
        </xdr:to>
        <xdr:sp macro="" textlink="">
          <xdr:nvSpPr>
            <xdr:cNvPr id="1136" name="Check Box 112" hidden="1">
              <a:extLst>
                <a:ext uri="{63B3BB69-23CF-44E3-9099-C40C66FF867C}">
                  <a14:compatExt spid="_x0000_s1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13</xdr:row>
          <xdr:rowOff>0</xdr:rowOff>
        </xdr:from>
        <xdr:to>
          <xdr:col>5</xdr:col>
          <xdr:colOff>476250</xdr:colOff>
          <xdr:row>13</xdr:row>
          <xdr:rowOff>219075</xdr:rowOff>
        </xdr:to>
        <xdr:sp macro="" textlink="">
          <xdr:nvSpPr>
            <xdr:cNvPr id="1137" name="Check Box 113" hidden="1">
              <a:extLst>
                <a:ext uri="{63B3BB69-23CF-44E3-9099-C40C66FF867C}">
                  <a14:compatExt spid="_x0000_s1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13</xdr:row>
          <xdr:rowOff>0</xdr:rowOff>
        </xdr:from>
        <xdr:to>
          <xdr:col>5</xdr:col>
          <xdr:colOff>476250</xdr:colOff>
          <xdr:row>13</xdr:row>
          <xdr:rowOff>219075</xdr:rowOff>
        </xdr:to>
        <xdr:sp macro="" textlink="">
          <xdr:nvSpPr>
            <xdr:cNvPr id="1138" name="Check Box 114" hidden="1">
              <a:extLst>
                <a:ext uri="{63B3BB69-23CF-44E3-9099-C40C66FF867C}">
                  <a14:compatExt spid="_x0000_s1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13</xdr:row>
          <xdr:rowOff>0</xdr:rowOff>
        </xdr:from>
        <xdr:to>
          <xdr:col>5</xdr:col>
          <xdr:colOff>476250</xdr:colOff>
          <xdr:row>13</xdr:row>
          <xdr:rowOff>219075</xdr:rowOff>
        </xdr:to>
        <xdr:sp macro="" textlink="">
          <xdr:nvSpPr>
            <xdr:cNvPr id="1139" name="Check Box 115" hidden="1">
              <a:extLst>
                <a:ext uri="{63B3BB69-23CF-44E3-9099-C40C66FF867C}">
                  <a14:compatExt spid="_x0000_s1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14</xdr:row>
          <xdr:rowOff>0</xdr:rowOff>
        </xdr:from>
        <xdr:to>
          <xdr:col>5</xdr:col>
          <xdr:colOff>485775</xdr:colOff>
          <xdr:row>14</xdr:row>
          <xdr:rowOff>219075</xdr:rowOff>
        </xdr:to>
        <xdr:sp macro="" textlink="">
          <xdr:nvSpPr>
            <xdr:cNvPr id="1142" name="Check Box 118" hidden="1">
              <a:extLst>
                <a:ext uri="{63B3BB69-23CF-44E3-9099-C40C66FF867C}">
                  <a14:compatExt spid="_x0000_s1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14</xdr:row>
          <xdr:rowOff>0</xdr:rowOff>
        </xdr:from>
        <xdr:to>
          <xdr:col>5</xdr:col>
          <xdr:colOff>485775</xdr:colOff>
          <xdr:row>14</xdr:row>
          <xdr:rowOff>219075</xdr:rowOff>
        </xdr:to>
        <xdr:sp macro="" textlink="">
          <xdr:nvSpPr>
            <xdr:cNvPr id="1145" name="Check Box 121" hidden="1">
              <a:extLst>
                <a:ext uri="{63B3BB69-23CF-44E3-9099-C40C66FF867C}">
                  <a14:compatExt spid="_x0000_s1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4</xdr:col>
      <xdr:colOff>60960</xdr:colOff>
      <xdr:row>1</xdr:row>
      <xdr:rowOff>236220</xdr:rowOff>
    </xdr:from>
    <xdr:to>
      <xdr:col>9</xdr:col>
      <xdr:colOff>579120</xdr:colOff>
      <xdr:row>13</xdr:row>
      <xdr:rowOff>129540</xdr:rowOff>
    </xdr:to>
    <xdr:pic>
      <xdr:nvPicPr>
        <xdr:cNvPr id="3131"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30880" y="426720"/>
          <a:ext cx="4480560" cy="2156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548640</xdr:colOff>
      <xdr:row>13</xdr:row>
      <xdr:rowOff>129540</xdr:rowOff>
    </xdr:from>
    <xdr:to>
      <xdr:col>9</xdr:col>
      <xdr:colOff>91440</xdr:colOff>
      <xdr:row>28</xdr:row>
      <xdr:rowOff>60960</xdr:rowOff>
    </xdr:to>
    <xdr:pic>
      <xdr:nvPicPr>
        <xdr:cNvPr id="3132" name="Picture 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511040" y="2583180"/>
          <a:ext cx="2712720" cy="2636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495300</xdr:colOff>
      <xdr:row>55</xdr:row>
      <xdr:rowOff>0</xdr:rowOff>
    </xdr:from>
    <xdr:to>
      <xdr:col>10</xdr:col>
      <xdr:colOff>716280</xdr:colOff>
      <xdr:row>74</xdr:row>
      <xdr:rowOff>7620</xdr:rowOff>
    </xdr:to>
    <xdr:pic>
      <xdr:nvPicPr>
        <xdr:cNvPr id="4467" name="Picture 1" descr="kruep_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71260" y="9509760"/>
          <a:ext cx="3390900" cy="3238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533400</xdr:colOff>
      <xdr:row>5</xdr:row>
      <xdr:rowOff>0</xdr:rowOff>
    </xdr:from>
    <xdr:to>
      <xdr:col>10</xdr:col>
      <xdr:colOff>701040</xdr:colOff>
      <xdr:row>23</xdr:row>
      <xdr:rowOff>60960</xdr:rowOff>
    </xdr:to>
    <xdr:pic>
      <xdr:nvPicPr>
        <xdr:cNvPr id="4468" name="Picture 2" descr="Walmdach"/>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309360" y="1059180"/>
          <a:ext cx="3337560" cy="3124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571500</xdr:colOff>
      <xdr:row>54</xdr:row>
      <xdr:rowOff>45720</xdr:rowOff>
    </xdr:from>
    <xdr:to>
      <xdr:col>7</xdr:col>
      <xdr:colOff>434340</xdr:colOff>
      <xdr:row>66</xdr:row>
      <xdr:rowOff>99060</xdr:rowOff>
    </xdr:to>
    <xdr:sp macro="" textlink="">
      <xdr:nvSpPr>
        <xdr:cNvPr id="4469" name="Line 4"/>
        <xdr:cNvSpPr>
          <a:spLocks noChangeShapeType="1"/>
        </xdr:cNvSpPr>
      </xdr:nvSpPr>
      <xdr:spPr bwMode="auto">
        <a:xfrm flipH="1">
          <a:off x="6347460" y="9387840"/>
          <a:ext cx="655320" cy="211074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502920</xdr:colOff>
      <xdr:row>65</xdr:row>
      <xdr:rowOff>106680</xdr:rowOff>
    </xdr:from>
    <xdr:to>
      <xdr:col>6</xdr:col>
      <xdr:colOff>670560</xdr:colOff>
      <xdr:row>66</xdr:row>
      <xdr:rowOff>60960</xdr:rowOff>
    </xdr:to>
    <xdr:sp macro="" textlink="">
      <xdr:nvSpPr>
        <xdr:cNvPr id="4470" name="Line 5"/>
        <xdr:cNvSpPr>
          <a:spLocks noChangeShapeType="1"/>
        </xdr:cNvSpPr>
      </xdr:nvSpPr>
      <xdr:spPr bwMode="auto">
        <a:xfrm>
          <a:off x="6278880" y="11338560"/>
          <a:ext cx="167640" cy="12192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327660</xdr:colOff>
      <xdr:row>54</xdr:row>
      <xdr:rowOff>76200</xdr:rowOff>
    </xdr:from>
    <xdr:to>
      <xdr:col>7</xdr:col>
      <xdr:colOff>495300</xdr:colOff>
      <xdr:row>55</xdr:row>
      <xdr:rowOff>30480</xdr:rowOff>
    </xdr:to>
    <xdr:sp macro="" textlink="">
      <xdr:nvSpPr>
        <xdr:cNvPr id="4471" name="Line 6"/>
        <xdr:cNvSpPr>
          <a:spLocks noChangeShapeType="1"/>
        </xdr:cNvSpPr>
      </xdr:nvSpPr>
      <xdr:spPr bwMode="auto">
        <a:xfrm>
          <a:off x="6896100" y="9418320"/>
          <a:ext cx="167640" cy="12192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651510</xdr:colOff>
      <xdr:row>58</xdr:row>
      <xdr:rowOff>93345</xdr:rowOff>
    </xdr:from>
    <xdr:to>
      <xdr:col>7</xdr:col>
      <xdr:colOff>161880</xdr:colOff>
      <xdr:row>60</xdr:row>
      <xdr:rowOff>19141</xdr:rowOff>
    </xdr:to>
    <xdr:sp macro="" textlink="">
      <xdr:nvSpPr>
        <xdr:cNvPr id="4103" name="Text Box 7"/>
        <xdr:cNvSpPr txBox="1">
          <a:spLocks noChangeArrowheads="1"/>
        </xdr:cNvSpPr>
      </xdr:nvSpPr>
      <xdr:spPr bwMode="auto">
        <a:xfrm>
          <a:off x="6200775" y="9829800"/>
          <a:ext cx="2952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400" b="0" i="0" u="none" strike="noStrike" baseline="0">
              <a:solidFill>
                <a:srgbClr val="000000"/>
              </a:solidFill>
              <a:latin typeface="Arial"/>
              <a:cs typeface="Arial"/>
            </a:rPr>
            <a:t>gs</a:t>
          </a:r>
        </a:p>
      </xdr:txBody>
    </xdr:sp>
    <xdr:clientData/>
  </xdr:twoCellAnchor>
  <xdr:twoCellAnchor>
    <xdr:from>
      <xdr:col>9</xdr:col>
      <xdr:colOff>426720</xdr:colOff>
      <xdr:row>61</xdr:row>
      <xdr:rowOff>30480</xdr:rowOff>
    </xdr:from>
    <xdr:to>
      <xdr:col>9</xdr:col>
      <xdr:colOff>746760</xdr:colOff>
      <xdr:row>66</xdr:row>
      <xdr:rowOff>91440</xdr:rowOff>
    </xdr:to>
    <xdr:sp macro="" textlink="">
      <xdr:nvSpPr>
        <xdr:cNvPr id="4473" name="Line 8"/>
        <xdr:cNvSpPr>
          <a:spLocks noChangeShapeType="1"/>
        </xdr:cNvSpPr>
      </xdr:nvSpPr>
      <xdr:spPr bwMode="auto">
        <a:xfrm>
          <a:off x="8580120" y="10568940"/>
          <a:ext cx="320040" cy="922020"/>
        </a:xfrm>
        <a:prstGeom prst="line">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613410</xdr:colOff>
      <xdr:row>63</xdr:row>
      <xdr:rowOff>76200</xdr:rowOff>
    </xdr:from>
    <xdr:to>
      <xdr:col>10</xdr:col>
      <xdr:colOff>133173</xdr:colOff>
      <xdr:row>64</xdr:row>
      <xdr:rowOff>121920</xdr:rowOff>
    </xdr:to>
    <xdr:sp macro="" textlink="">
      <xdr:nvSpPr>
        <xdr:cNvPr id="4105" name="Text Box 9"/>
        <xdr:cNvSpPr txBox="1">
          <a:spLocks noChangeArrowheads="1"/>
        </xdr:cNvSpPr>
      </xdr:nvSpPr>
      <xdr:spPr bwMode="auto">
        <a:xfrm>
          <a:off x="8448675" y="10629900"/>
          <a:ext cx="3048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0" bIns="0" anchor="t" upright="1"/>
        <a:lstStyle/>
        <a:p>
          <a:pPr algn="l" rtl="0">
            <a:defRPr sz="1000"/>
          </a:pPr>
          <a:r>
            <a:rPr lang="de-DE" sz="1200" b="1" i="0" u="none" strike="noStrike" baseline="0">
              <a:solidFill>
                <a:srgbClr val="000000"/>
              </a:solidFill>
              <a:latin typeface="Arial"/>
              <a:cs typeface="Arial"/>
            </a:rPr>
            <a:t>m</a:t>
          </a:r>
        </a:p>
      </xdr:txBody>
    </xdr:sp>
    <xdr:clientData/>
  </xdr:twoCellAnchor>
  <xdr:twoCellAnchor>
    <xdr:from>
      <xdr:col>9</xdr:col>
      <xdr:colOff>651510</xdr:colOff>
      <xdr:row>66</xdr:row>
      <xdr:rowOff>74295</xdr:rowOff>
    </xdr:from>
    <xdr:to>
      <xdr:col>10</xdr:col>
      <xdr:colOff>255174</xdr:colOff>
      <xdr:row>68</xdr:row>
      <xdr:rowOff>91</xdr:rowOff>
    </xdr:to>
    <xdr:sp macro="" textlink="">
      <xdr:nvSpPr>
        <xdr:cNvPr id="4106" name="Text Box 10"/>
        <xdr:cNvSpPr txBox="1">
          <a:spLocks noChangeArrowheads="1"/>
        </xdr:cNvSpPr>
      </xdr:nvSpPr>
      <xdr:spPr bwMode="auto">
        <a:xfrm>
          <a:off x="8486775" y="11134725"/>
          <a:ext cx="381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0" bIns="0" anchor="t" upright="1"/>
        <a:lstStyle/>
        <a:p>
          <a:pPr algn="l" rtl="0">
            <a:defRPr sz="1000"/>
          </a:pPr>
          <a:r>
            <a:rPr lang="de-DE" sz="1200" b="1" i="0" u="none" strike="noStrike" baseline="0">
              <a:solidFill>
                <a:srgbClr val="339966"/>
              </a:solidFill>
              <a:latin typeface="Arial"/>
              <a:cs typeface="Arial"/>
            </a:rPr>
            <a:t>bb</a:t>
          </a:r>
        </a:p>
      </xdr:txBody>
    </xdr:sp>
    <xdr:clientData/>
  </xdr:twoCellAnchor>
  <xdr:twoCellAnchor>
    <xdr:from>
      <xdr:col>9</xdr:col>
      <xdr:colOff>403860</xdr:colOff>
      <xdr:row>65</xdr:row>
      <xdr:rowOff>68580</xdr:rowOff>
    </xdr:from>
    <xdr:to>
      <xdr:col>10</xdr:col>
      <xdr:colOff>198120</xdr:colOff>
      <xdr:row>67</xdr:row>
      <xdr:rowOff>129540</xdr:rowOff>
    </xdr:to>
    <xdr:sp macro="" textlink="">
      <xdr:nvSpPr>
        <xdr:cNvPr id="4476" name="Line 11"/>
        <xdr:cNvSpPr>
          <a:spLocks noChangeShapeType="1"/>
        </xdr:cNvSpPr>
      </xdr:nvSpPr>
      <xdr:spPr bwMode="auto">
        <a:xfrm flipV="1">
          <a:off x="8557260" y="11300460"/>
          <a:ext cx="586740" cy="396240"/>
        </a:xfrm>
        <a:prstGeom prst="line">
          <a:avLst/>
        </a:prstGeom>
        <a:noFill/>
        <a:ln w="15875">
          <a:solidFill>
            <a:srgbClr xmlns:mc="http://schemas.openxmlformats.org/markup-compatibility/2006" xmlns:a14="http://schemas.microsoft.com/office/drawing/2010/main" val="339966" mc:Ignorable="a14" a14:legacySpreadsheetColorIndex="57"/>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283845</xdr:colOff>
      <xdr:row>61</xdr:row>
      <xdr:rowOff>133350</xdr:rowOff>
    </xdr:from>
    <xdr:to>
      <xdr:col>7</xdr:col>
      <xdr:colOff>596265</xdr:colOff>
      <xdr:row>63</xdr:row>
      <xdr:rowOff>1881</xdr:rowOff>
    </xdr:to>
    <xdr:sp macro="" textlink="">
      <xdr:nvSpPr>
        <xdr:cNvPr id="4108" name="Text Box 12"/>
        <xdr:cNvSpPr txBox="1">
          <a:spLocks noChangeArrowheads="1"/>
        </xdr:cNvSpPr>
      </xdr:nvSpPr>
      <xdr:spPr bwMode="auto">
        <a:xfrm>
          <a:off x="6610350" y="10363200"/>
          <a:ext cx="3048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0" bIns="0" anchor="t" upright="1"/>
        <a:lstStyle/>
        <a:p>
          <a:pPr algn="l" rtl="0">
            <a:defRPr sz="1000"/>
          </a:pPr>
          <a:r>
            <a:rPr lang="de-DE" sz="1200" b="1" i="0" u="none" strike="noStrike" baseline="0">
              <a:solidFill>
                <a:srgbClr val="339966"/>
              </a:solidFill>
              <a:latin typeface="Arial"/>
              <a:cs typeface="Arial"/>
            </a:rPr>
            <a:t>hh</a:t>
          </a:r>
        </a:p>
      </xdr:txBody>
    </xdr:sp>
    <xdr:clientData/>
  </xdr:twoCellAnchor>
  <xdr:twoCellAnchor editAs="oneCell">
    <xdr:from>
      <xdr:col>4</xdr:col>
      <xdr:colOff>327660</xdr:colOff>
      <xdr:row>82</xdr:row>
      <xdr:rowOff>0</xdr:rowOff>
    </xdr:from>
    <xdr:to>
      <xdr:col>10</xdr:col>
      <xdr:colOff>571500</xdr:colOff>
      <xdr:row>101</xdr:row>
      <xdr:rowOff>30480</xdr:rowOff>
    </xdr:to>
    <xdr:pic>
      <xdr:nvPicPr>
        <xdr:cNvPr id="4478" name="Picture 18"/>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518660" y="14081760"/>
          <a:ext cx="4998720" cy="3238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495300</xdr:colOff>
      <xdr:row>30</xdr:row>
      <xdr:rowOff>30480</xdr:rowOff>
    </xdr:from>
    <xdr:to>
      <xdr:col>10</xdr:col>
      <xdr:colOff>754380</xdr:colOff>
      <xdr:row>48</xdr:row>
      <xdr:rowOff>121920</xdr:rowOff>
    </xdr:to>
    <xdr:pic>
      <xdr:nvPicPr>
        <xdr:cNvPr id="4479" name="Picture 19"/>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686300" y="5326380"/>
          <a:ext cx="5013960" cy="31318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53340</xdr:colOff>
      <xdr:row>0</xdr:row>
      <xdr:rowOff>22860</xdr:rowOff>
    </xdr:from>
    <xdr:to>
      <xdr:col>3</xdr:col>
      <xdr:colOff>502920</xdr:colOff>
      <xdr:row>14</xdr:row>
      <xdr:rowOff>91440</xdr:rowOff>
    </xdr:to>
    <xdr:pic>
      <xdr:nvPicPr>
        <xdr:cNvPr id="5150"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340" y="22860"/>
          <a:ext cx="2827020" cy="2476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91440</xdr:colOff>
      <xdr:row>0</xdr:row>
      <xdr:rowOff>30480</xdr:rowOff>
    </xdr:from>
    <xdr:to>
      <xdr:col>3</xdr:col>
      <xdr:colOff>548640</xdr:colOff>
      <xdr:row>19</xdr:row>
      <xdr:rowOff>22860</xdr:rowOff>
    </xdr:to>
    <xdr:pic>
      <xdr:nvPicPr>
        <xdr:cNvPr id="6175"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440" y="30480"/>
          <a:ext cx="2834640" cy="3238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bremerhaven@bremo.info" TargetMode="External"/><Relationship Id="rId2" Type="http://schemas.openxmlformats.org/officeDocument/2006/relationships/hyperlink" Target="mailto:bremen@bremo.info" TargetMode="External"/><Relationship Id="rId1" Type="http://schemas.openxmlformats.org/officeDocument/2006/relationships/printerSettings" Target="../printerSettings/printerSettings1.bin"/><Relationship Id="rId4" Type="http://schemas.openxmlformats.org/officeDocument/2006/relationships/printerSettings" Target="../printerSettings/printerSettings2.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 Type="http://schemas.openxmlformats.org/officeDocument/2006/relationships/drawing" Target="../drawings/drawing1.xml"/><Relationship Id="rId21" Type="http://schemas.openxmlformats.org/officeDocument/2006/relationships/ctrlProp" Target="../ctrlProps/ctrlProp17.xml"/><Relationship Id="rId34" Type="http://schemas.openxmlformats.org/officeDocument/2006/relationships/ctrlProp" Target="../ctrlProps/ctrlProp30.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2" Type="http://schemas.openxmlformats.org/officeDocument/2006/relationships/printerSettings" Target="../printerSettings/printerSettings4.bin"/><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1" Type="http://schemas.openxmlformats.org/officeDocument/2006/relationships/printerSettings" Target="../printerSettings/printerSettings3.bin"/><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omments" Target="../comments1.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5" Type="http://schemas.openxmlformats.org/officeDocument/2006/relationships/comments" Target="../comments3.xml"/><Relationship Id="rId4"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dimension ref="A1:A16"/>
  <sheetViews>
    <sheetView topLeftCell="A4" zoomScaleNormal="100" workbookViewId="0">
      <selection activeCell="A8" sqref="A8"/>
    </sheetView>
  </sheetViews>
  <sheetFormatPr baseColWidth="10" defaultRowHeight="12.75" x14ac:dyDescent="0.2"/>
  <cols>
    <col min="1" max="1" width="74.140625" customWidth="1"/>
  </cols>
  <sheetData>
    <row r="1" spans="1:1" ht="74.45" customHeight="1" x14ac:dyDescent="0.2">
      <c r="A1" s="30" t="s">
        <v>87</v>
      </c>
    </row>
    <row r="2" spans="1:1" ht="121.9" customHeight="1" x14ac:dyDescent="0.2">
      <c r="A2" s="44" t="s">
        <v>90</v>
      </c>
    </row>
    <row r="3" spans="1:1" ht="69.599999999999994" customHeight="1" x14ac:dyDescent="0.2">
      <c r="A3" s="2" t="s">
        <v>89</v>
      </c>
    </row>
    <row r="4" spans="1:1" ht="45" customHeight="1" x14ac:dyDescent="0.2">
      <c r="A4" s="2" t="s">
        <v>26</v>
      </c>
    </row>
    <row r="5" spans="1:1" ht="46.15" customHeight="1" x14ac:dyDescent="0.2">
      <c r="A5" s="2" t="s">
        <v>74</v>
      </c>
    </row>
    <row r="6" spans="1:1" ht="30.6" customHeight="1" x14ac:dyDescent="0.2">
      <c r="A6" s="2" t="s">
        <v>45</v>
      </c>
    </row>
    <row r="7" spans="1:1" ht="30" customHeight="1" x14ac:dyDescent="0.2">
      <c r="A7" s="42" t="s">
        <v>73</v>
      </c>
    </row>
    <row r="8" spans="1:1" ht="52.5" customHeight="1" x14ac:dyDescent="0.2">
      <c r="A8" s="2" t="s">
        <v>77</v>
      </c>
    </row>
    <row r="9" spans="1:1" ht="12" customHeight="1" x14ac:dyDescent="0.2"/>
    <row r="10" spans="1:1" x14ac:dyDescent="0.2">
      <c r="A10" s="2" t="s">
        <v>44</v>
      </c>
    </row>
    <row r="11" spans="1:1" x14ac:dyDescent="0.2">
      <c r="A11" s="2" t="s">
        <v>78</v>
      </c>
    </row>
    <row r="12" spans="1:1" x14ac:dyDescent="0.2">
      <c r="A12" s="48" t="s">
        <v>91</v>
      </c>
    </row>
    <row r="13" spans="1:1" x14ac:dyDescent="0.2">
      <c r="A13" t="s">
        <v>92</v>
      </c>
    </row>
    <row r="14" spans="1:1" x14ac:dyDescent="0.2">
      <c r="A14" s="31" t="s">
        <v>79</v>
      </c>
    </row>
    <row r="15" spans="1:1" x14ac:dyDescent="0.2">
      <c r="A15" s="31" t="s">
        <v>80</v>
      </c>
    </row>
    <row r="16" spans="1:1" x14ac:dyDescent="0.2">
      <c r="A16" s="43" t="s">
        <v>75</v>
      </c>
    </row>
  </sheetData>
  <sheetProtection algorithmName="SHA-512" hashValue="wMxoRPdq90d7R+DYPgbD1pRm96CSUdI3Jzbw/AsUMoM0P1B8LpH1+7q4lccidpBr56qD2TP+r2/1M7KhX06J3g==" saltValue="nlzxGzyqiHPhRVZESBKeHg==" spinCount="100000" sheet="1" objects="1" scenarios="1"/>
  <customSheetViews>
    <customSheetView guid="{4C687A66-5DE1-4165-B268-A152896F8B98}">
      <selection activeCell="A17" sqref="A17"/>
      <pageMargins left="0.78740157499999996" right="0.78740157499999996" top="0.984251969" bottom="0.984251969" header="0.4921259845" footer="0.4921259845"/>
      <pageSetup paperSize="9" orientation="portrait" horizontalDpi="300" verticalDpi="300" r:id="rId1"/>
      <headerFooter alignWithMargins="0"/>
    </customSheetView>
  </customSheetViews>
  <phoneticPr fontId="0" type="noConversion"/>
  <hyperlinks>
    <hyperlink ref="A14" r:id="rId2"/>
    <hyperlink ref="A15" r:id="rId3"/>
  </hyperlinks>
  <pageMargins left="0.78740157499999996" right="0.78740157499999996" top="0.984251969" bottom="0.984251969" header="0.4921259845" footer="0.4921259845"/>
  <pageSetup paperSize="9" orientation="portrait" horizontalDpi="300" verticalDpi="300" r:id="rId4"/>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dimension ref="A1:M40"/>
  <sheetViews>
    <sheetView zoomScaleNormal="100" zoomScaleSheetLayoutView="85" workbookViewId="0">
      <selection activeCell="I24" sqref="I24:J24"/>
    </sheetView>
  </sheetViews>
  <sheetFormatPr baseColWidth="10" defaultRowHeight="12.75" x14ac:dyDescent="0.2"/>
  <cols>
    <col min="1" max="1" width="25.140625" customWidth="1"/>
    <col min="2" max="2" width="13.42578125" customWidth="1"/>
    <col min="6" max="6" width="15.140625" customWidth="1"/>
    <col min="11" max="11" width="36" customWidth="1"/>
    <col min="12" max="13" width="11.42578125" hidden="1" customWidth="1"/>
  </cols>
  <sheetData>
    <row r="1" spans="1:13" ht="18" x14ac:dyDescent="0.25">
      <c r="A1" s="1" t="s">
        <v>1</v>
      </c>
      <c r="B1" s="1"/>
    </row>
    <row r="2" spans="1:13" x14ac:dyDescent="0.2">
      <c r="A2" t="s">
        <v>0</v>
      </c>
      <c r="M2" s="16" t="s">
        <v>81</v>
      </c>
    </row>
    <row r="3" spans="1:13" ht="20.100000000000001" customHeight="1" x14ac:dyDescent="0.2">
      <c r="A3" t="s">
        <v>9</v>
      </c>
      <c r="B3" s="21"/>
      <c r="C3" s="22"/>
      <c r="D3" s="22"/>
      <c r="E3" s="22"/>
      <c r="F3" s="23"/>
      <c r="G3" s="20"/>
      <c r="M3" t="s">
        <v>10</v>
      </c>
    </row>
    <row r="4" spans="1:13" ht="20.100000000000001" customHeight="1" x14ac:dyDescent="0.2">
      <c r="B4" s="45" t="s">
        <v>84</v>
      </c>
      <c r="C4" s="24"/>
      <c r="D4" s="24"/>
      <c r="E4" s="24"/>
      <c r="F4" s="24"/>
      <c r="M4" s="16" t="s">
        <v>82</v>
      </c>
    </row>
    <row r="5" spans="1:13" ht="21.75" customHeight="1" x14ac:dyDescent="0.2">
      <c r="A5" s="49" t="s">
        <v>86</v>
      </c>
      <c r="C5" s="13"/>
      <c r="M5" t="s">
        <v>85</v>
      </c>
    </row>
    <row r="6" spans="1:13" x14ac:dyDescent="0.2">
      <c r="A6" t="s">
        <v>4</v>
      </c>
      <c r="M6" t="s">
        <v>12</v>
      </c>
    </row>
    <row r="7" spans="1:13" ht="26.25" customHeight="1" x14ac:dyDescent="0.2">
      <c r="A7" s="7" t="s">
        <v>5</v>
      </c>
      <c r="B7" s="7" t="s">
        <v>17</v>
      </c>
      <c r="C7" s="8" t="s">
        <v>2</v>
      </c>
      <c r="D7" s="8" t="s">
        <v>2</v>
      </c>
      <c r="E7" s="8" t="s">
        <v>3</v>
      </c>
      <c r="F7" s="9" t="s">
        <v>25</v>
      </c>
      <c r="M7" t="s">
        <v>13</v>
      </c>
    </row>
    <row r="8" spans="1:13" ht="20.100000000000001" customHeight="1" x14ac:dyDescent="0.2">
      <c r="A8" s="25"/>
      <c r="B8" s="25"/>
      <c r="C8" s="26"/>
      <c r="D8" s="26"/>
      <c r="E8" s="10">
        <f t="shared" ref="E8:E13" si="0">IF(AND(B8=0,C8&gt;0,D8&gt;0),"Wieviel mal             kommt diese Fläche vor (in Anzahl eintragen!)",IF(L8=TRUE,B8*C8*D8/2,B8*C8*D8))</f>
        <v>0</v>
      </c>
      <c r="F8" s="46"/>
      <c r="L8" s="24" t="b">
        <v>0</v>
      </c>
      <c r="M8" t="s">
        <v>14</v>
      </c>
    </row>
    <row r="9" spans="1:13" ht="20.100000000000001" customHeight="1" x14ac:dyDescent="0.2">
      <c r="A9" s="25"/>
      <c r="B9" s="25"/>
      <c r="C9" s="26"/>
      <c r="D9" s="26"/>
      <c r="E9" s="10">
        <f t="shared" si="0"/>
        <v>0</v>
      </c>
      <c r="F9" s="46"/>
      <c r="L9" s="24" t="b">
        <v>0</v>
      </c>
      <c r="M9" s="16" t="s">
        <v>83</v>
      </c>
    </row>
    <row r="10" spans="1:13" ht="20.100000000000001" customHeight="1" x14ac:dyDescent="0.2">
      <c r="A10" s="25"/>
      <c r="B10" s="25"/>
      <c r="C10" s="26"/>
      <c r="D10" s="26"/>
      <c r="E10" s="10">
        <f t="shared" si="0"/>
        <v>0</v>
      </c>
      <c r="F10" s="46"/>
      <c r="L10" s="24" t="b">
        <v>0</v>
      </c>
      <c r="M10" t="s">
        <v>15</v>
      </c>
    </row>
    <row r="11" spans="1:13" ht="20.100000000000001" customHeight="1" x14ac:dyDescent="0.2">
      <c r="A11" s="25"/>
      <c r="B11" s="25"/>
      <c r="C11" s="26"/>
      <c r="D11" s="26"/>
      <c r="E11" s="10">
        <f t="shared" si="0"/>
        <v>0</v>
      </c>
      <c r="F11" s="46"/>
      <c r="L11" s="24" t="b">
        <v>0</v>
      </c>
    </row>
    <row r="12" spans="1:13" ht="20.100000000000001" customHeight="1" x14ac:dyDescent="0.2">
      <c r="A12" s="25"/>
      <c r="B12" s="25"/>
      <c r="C12" s="26"/>
      <c r="D12" s="26"/>
      <c r="E12" s="10">
        <f t="shared" si="0"/>
        <v>0</v>
      </c>
      <c r="F12" s="46"/>
      <c r="L12" s="24" t="b">
        <v>0</v>
      </c>
    </row>
    <row r="13" spans="1:13" ht="20.100000000000001" customHeight="1" x14ac:dyDescent="0.2">
      <c r="A13" s="25"/>
      <c r="B13" s="25"/>
      <c r="C13" s="26"/>
      <c r="D13" s="26"/>
      <c r="E13" s="10">
        <f t="shared" si="0"/>
        <v>0</v>
      </c>
      <c r="F13" s="46"/>
      <c r="L13" s="24" t="b">
        <v>0</v>
      </c>
    </row>
    <row r="14" spans="1:13" ht="20.100000000000001" customHeight="1" x14ac:dyDescent="0.2">
      <c r="A14" s="25"/>
      <c r="B14" s="25"/>
      <c r="C14" s="26"/>
      <c r="D14" s="26"/>
      <c r="E14" s="10">
        <f>IF(AND(B14=0,C14&gt;0,D14&gt;0),"Wieviel mal             kommt diese Fläche vor (in Anzahl eintragen!)",IF(L14=TRUE,B14*C14*D14/2,B14*C14*D14))</f>
        <v>0</v>
      </c>
      <c r="F14" s="46"/>
      <c r="L14" s="24" t="b">
        <v>0</v>
      </c>
    </row>
    <row r="15" spans="1:13" ht="20.100000000000001" customHeight="1" x14ac:dyDescent="0.2">
      <c r="A15" s="25"/>
      <c r="B15" s="25"/>
      <c r="C15" s="26"/>
      <c r="D15" s="26"/>
      <c r="E15" s="10">
        <f>IF(AND(B15=0,C15&gt;0,D15&gt;0),"Wieviel mal             kommt diese Fläche vor (in Anzahl eintragen!)",IF(L15=TRUE,B15*C15*D15/2,B15*C15*D15))</f>
        <v>0</v>
      </c>
      <c r="F15" s="46"/>
      <c r="L15" s="24" t="b">
        <v>0</v>
      </c>
    </row>
    <row r="16" spans="1:13" ht="20.100000000000001" customHeight="1" x14ac:dyDescent="0.2">
      <c r="A16" s="25"/>
      <c r="B16" s="25"/>
      <c r="C16" s="26"/>
      <c r="D16" s="26"/>
      <c r="E16" s="10">
        <f>IF(AND(B16=0,C16&gt;0,D16&gt;0),"Wieviel mal             kommt diese Fläche vor (in Anzahl eintragen!)",IF(L16=TRUE,B16*C16*D16/2,B16*C16*D16))</f>
        <v>0</v>
      </c>
      <c r="F16" s="47" t="s">
        <v>88</v>
      </c>
      <c r="L16" s="24"/>
    </row>
    <row r="17" spans="1:12" ht="20.100000000000001" customHeight="1" x14ac:dyDescent="0.2">
      <c r="A17" s="25"/>
      <c r="B17" s="25"/>
      <c r="C17" s="26"/>
      <c r="D17" s="26"/>
      <c r="E17" s="10">
        <f>IF(AND(B17=0,C17&gt;0,D17&gt;0),"Wieviel mal             kommt diese Fläche vor (in Anzahl eintragen!)",IF(L17=TRUE,B17*C17*D17/2,B17*C17*D17))</f>
        <v>0</v>
      </c>
      <c r="F17" s="47" t="s">
        <v>88</v>
      </c>
      <c r="L17" s="24"/>
    </row>
    <row r="18" spans="1:12" ht="20.100000000000001" customHeight="1" x14ac:dyDescent="0.2">
      <c r="D18" t="s">
        <v>6</v>
      </c>
      <c r="E18" s="4">
        <f>SUM(E8:E17)</f>
        <v>0</v>
      </c>
      <c r="L18" s="24"/>
    </row>
    <row r="19" spans="1:12" x14ac:dyDescent="0.2">
      <c r="L19" s="24"/>
    </row>
    <row r="20" spans="1:12" x14ac:dyDescent="0.2">
      <c r="A20" t="s">
        <v>8</v>
      </c>
      <c r="L20" s="24"/>
    </row>
    <row r="21" spans="1:12" ht="30" customHeight="1" x14ac:dyDescent="0.2">
      <c r="A21" s="7" t="s">
        <v>5</v>
      </c>
      <c r="B21" s="7" t="s">
        <v>17</v>
      </c>
      <c r="C21" s="8" t="s">
        <v>2</v>
      </c>
      <c r="D21" s="8" t="s">
        <v>2</v>
      </c>
      <c r="E21" s="8" t="s">
        <v>3</v>
      </c>
      <c r="F21" s="9" t="s">
        <v>25</v>
      </c>
      <c r="L21" s="24"/>
    </row>
    <row r="22" spans="1:12" ht="20.100000000000001" customHeight="1" x14ac:dyDescent="0.2">
      <c r="A22" s="25"/>
      <c r="B22" s="25"/>
      <c r="C22" s="25"/>
      <c r="D22" s="25"/>
      <c r="E22" s="10">
        <f t="shared" ref="E22:E30" si="1">IF(AND(B22=0,C22&gt;0,D22&gt;0),"Wieviel mal             kommt diese Fläche vor (in Anzahl eintragen!)",IF(L22=TRUE,B22*C22*D22/2,B22*C22*D22))</f>
        <v>0</v>
      </c>
      <c r="F22" s="46"/>
      <c r="L22" s="24" t="b">
        <v>0</v>
      </c>
    </row>
    <row r="23" spans="1:12" ht="20.100000000000001" customHeight="1" x14ac:dyDescent="0.2">
      <c r="A23" s="25"/>
      <c r="B23" s="25"/>
      <c r="C23" s="25"/>
      <c r="D23" s="25"/>
      <c r="E23" s="10">
        <f t="shared" si="1"/>
        <v>0</v>
      </c>
      <c r="F23" s="46"/>
      <c r="L23" s="24" t="b">
        <v>0</v>
      </c>
    </row>
    <row r="24" spans="1:12" ht="20.100000000000001" customHeight="1" x14ac:dyDescent="0.2">
      <c r="A24" s="25"/>
      <c r="B24" s="25"/>
      <c r="C24" s="25"/>
      <c r="D24" s="25"/>
      <c r="E24" s="10">
        <f t="shared" si="1"/>
        <v>0</v>
      </c>
      <c r="F24" s="46"/>
      <c r="L24" s="24" t="b">
        <v>0</v>
      </c>
    </row>
    <row r="25" spans="1:12" ht="20.100000000000001" customHeight="1" x14ac:dyDescent="0.2">
      <c r="A25" s="25"/>
      <c r="B25" s="25"/>
      <c r="C25" s="25"/>
      <c r="D25" s="25"/>
      <c r="E25" s="10">
        <f t="shared" si="1"/>
        <v>0</v>
      </c>
      <c r="F25" s="46"/>
      <c r="L25" s="24" t="b">
        <v>0</v>
      </c>
    </row>
    <row r="26" spans="1:12" ht="20.100000000000001" customHeight="1" x14ac:dyDescent="0.2">
      <c r="A26" s="25"/>
      <c r="B26" s="25"/>
      <c r="C26" s="25"/>
      <c r="D26" s="25"/>
      <c r="E26" s="10">
        <f t="shared" si="1"/>
        <v>0</v>
      </c>
      <c r="F26" s="46"/>
      <c r="L26" s="24" t="b">
        <v>0</v>
      </c>
    </row>
    <row r="27" spans="1:12" ht="20.100000000000001" customHeight="1" x14ac:dyDescent="0.2">
      <c r="A27" s="25"/>
      <c r="B27" s="25"/>
      <c r="C27" s="25"/>
      <c r="D27" s="25"/>
      <c r="E27" s="10">
        <f t="shared" si="1"/>
        <v>0</v>
      </c>
      <c r="F27" s="46"/>
      <c r="L27" s="24" t="b">
        <v>0</v>
      </c>
    </row>
    <row r="28" spans="1:12" ht="20.100000000000001" customHeight="1" x14ac:dyDescent="0.2">
      <c r="A28" s="25"/>
      <c r="B28" s="25"/>
      <c r="C28" s="25"/>
      <c r="D28" s="25"/>
      <c r="E28" s="10">
        <f t="shared" si="1"/>
        <v>0</v>
      </c>
      <c r="F28" s="46"/>
      <c r="L28" s="24" t="b">
        <v>0</v>
      </c>
    </row>
    <row r="29" spans="1:12" ht="20.100000000000001" customHeight="1" x14ac:dyDescent="0.2">
      <c r="A29" s="25"/>
      <c r="B29" s="25"/>
      <c r="C29" s="25"/>
      <c r="D29" s="25"/>
      <c r="E29" s="10">
        <f t="shared" si="1"/>
        <v>0</v>
      </c>
      <c r="F29" s="47" t="s">
        <v>88</v>
      </c>
      <c r="L29" s="24"/>
    </row>
    <row r="30" spans="1:12" ht="20.100000000000001" customHeight="1" x14ac:dyDescent="0.2">
      <c r="A30" s="25"/>
      <c r="B30" s="25"/>
      <c r="C30" s="25"/>
      <c r="D30" s="25"/>
      <c r="E30" s="10">
        <f t="shared" si="1"/>
        <v>0</v>
      </c>
      <c r="F30" s="47" t="s">
        <v>88</v>
      </c>
      <c r="L30" s="24"/>
    </row>
    <row r="31" spans="1:12" ht="20.100000000000001" customHeight="1" x14ac:dyDescent="0.2">
      <c r="D31" t="s">
        <v>6</v>
      </c>
      <c r="E31" s="4">
        <f>SUM(E22:E30)</f>
        <v>0</v>
      </c>
    </row>
    <row r="32" spans="1:12" ht="6.6" customHeight="1" x14ac:dyDescent="0.2"/>
    <row r="33" spans="1:6" ht="15.75" x14ac:dyDescent="0.25">
      <c r="A33" s="6" t="s">
        <v>7</v>
      </c>
      <c r="B33" s="6"/>
      <c r="E33" s="11">
        <f>E18-E31</f>
        <v>0</v>
      </c>
    </row>
    <row r="34" spans="1:6" ht="8.4499999999999993" customHeight="1" x14ac:dyDescent="0.25">
      <c r="A34" s="6"/>
      <c r="B34" s="6"/>
      <c r="E34" s="15"/>
    </row>
    <row r="35" spans="1:6" ht="15.75" x14ac:dyDescent="0.25">
      <c r="A35" s="16" t="s">
        <v>41</v>
      </c>
      <c r="B35" s="6"/>
      <c r="C35" t="s">
        <v>42</v>
      </c>
      <c r="E35" s="15"/>
    </row>
    <row r="36" spans="1:6" ht="20.100000000000001" customHeight="1" x14ac:dyDescent="0.25">
      <c r="A36" s="27"/>
      <c r="B36" s="6"/>
      <c r="C36" s="28"/>
      <c r="D36" s="17"/>
      <c r="E36" s="18"/>
      <c r="F36" s="19"/>
    </row>
    <row r="37" spans="1:6" x14ac:dyDescent="0.2">
      <c r="A37" t="s">
        <v>16</v>
      </c>
    </row>
    <row r="38" spans="1:6" x14ac:dyDescent="0.2">
      <c r="A38" s="50"/>
      <c r="B38" s="51"/>
      <c r="C38" s="51"/>
      <c r="D38" s="51"/>
      <c r="E38" s="51"/>
      <c r="F38" s="52"/>
    </row>
    <row r="39" spans="1:6" x14ac:dyDescent="0.2">
      <c r="A39" s="53"/>
      <c r="B39" s="54"/>
      <c r="C39" s="54"/>
      <c r="D39" s="54"/>
      <c r="E39" s="54"/>
      <c r="F39" s="55"/>
    </row>
    <row r="40" spans="1:6" x14ac:dyDescent="0.2">
      <c r="A40" s="56"/>
      <c r="B40" s="57"/>
      <c r="C40" s="57"/>
      <c r="D40" s="57"/>
      <c r="E40" s="57"/>
      <c r="F40" s="58"/>
    </row>
  </sheetData>
  <sheetProtection algorithmName="SHA-512" hashValue="+fWTtl4METWlPmmyzg9bIsqHN4rTl3/dmAL3Gic3GearyOSMDmTiwmCyOEgV7H0GyYtxBfvXUK0Z03uw4Z5wbw==" saltValue="uMOQuGaVkkxaKMKFxQsc5w==" spinCount="100000" sheet="1" objects="1" scenarios="1"/>
  <customSheetViews>
    <customSheetView guid="{4C687A66-5DE1-4165-B268-A152896F8B98}" scale="85" showPageBreaks="1" printArea="1" hiddenColumns="1" view="pageBreakPreview">
      <selection activeCell="A17" sqref="A17"/>
      <pageMargins left="0.78740157499999996" right="0.78740157499999996" top="0.984251969" bottom="0.984251969" header="0.4921259845" footer="0.4921259845"/>
      <pageSetup paperSize="9" scale="98" orientation="portrait" horizontalDpi="300" verticalDpi="300" r:id="rId1"/>
      <headerFooter alignWithMargins="0"/>
    </customSheetView>
  </customSheetViews>
  <mergeCells count="1">
    <mergeCell ref="A38:F40"/>
  </mergeCells>
  <phoneticPr fontId="0" type="noConversion"/>
  <dataValidations disablePrompts="1" count="1">
    <dataValidation type="list" allowBlank="1" showInputMessage="1" showErrorMessage="1" sqref="B4">
      <formula1>$M$1:$M$10</formula1>
    </dataValidation>
  </dataValidations>
  <pageMargins left="0.78740157499999996" right="0.78740157499999996" top="0.984251969" bottom="0.984251969" header="0.4921259845" footer="0.4921259845"/>
  <pageSetup paperSize="9" scale="98" orientation="portrait" horizontalDpi="300" verticalDpi="300" r:id="rId2"/>
  <headerFooter alignWithMargins="0"/>
  <drawing r:id="rId3"/>
  <legacyDrawing r:id="rId4"/>
  <mc:AlternateContent xmlns:mc="http://schemas.openxmlformats.org/markup-compatibility/2006">
    <mc:Choice Requires="x14">
      <controls>
        <mc:AlternateContent xmlns:mc="http://schemas.openxmlformats.org/markup-compatibility/2006">
          <mc:Choice Requires="x14">
            <control shapeId="1076" r:id="rId5" name="Drop Down 52">
              <controlPr defaultSize="0" autoLine="0" autoPict="0">
                <anchor moveWithCells="1">
                  <from>
                    <xdr:col>1</xdr:col>
                    <xdr:colOff>9525</xdr:colOff>
                    <xdr:row>3</xdr:row>
                    <xdr:rowOff>0</xdr:rowOff>
                  </from>
                  <to>
                    <xdr:col>6</xdr:col>
                    <xdr:colOff>0</xdr:colOff>
                    <xdr:row>4</xdr:row>
                    <xdr:rowOff>0</xdr:rowOff>
                  </to>
                </anchor>
              </controlPr>
            </control>
          </mc:Choice>
        </mc:AlternateContent>
        <mc:AlternateContent xmlns:mc="http://schemas.openxmlformats.org/markup-compatibility/2006">
          <mc:Choice Requires="x14">
            <control shapeId="1083" r:id="rId6" name="Check Box 59">
              <controlPr defaultSize="0" autoFill="0" autoLine="0" autoPict="0">
                <anchor moveWithCells="1">
                  <from>
                    <xdr:col>5</xdr:col>
                    <xdr:colOff>171450</xdr:colOff>
                    <xdr:row>7</xdr:row>
                    <xdr:rowOff>0</xdr:rowOff>
                  </from>
                  <to>
                    <xdr:col>5</xdr:col>
                    <xdr:colOff>476250</xdr:colOff>
                    <xdr:row>7</xdr:row>
                    <xdr:rowOff>219075</xdr:rowOff>
                  </to>
                </anchor>
              </controlPr>
            </control>
          </mc:Choice>
        </mc:AlternateContent>
        <mc:AlternateContent xmlns:mc="http://schemas.openxmlformats.org/markup-compatibility/2006">
          <mc:Choice Requires="x14">
            <control shapeId="1084" r:id="rId7" name="Check Box 60">
              <controlPr defaultSize="0" autoFill="0" autoLine="0" autoPict="0">
                <anchor moveWithCells="1">
                  <from>
                    <xdr:col>5</xdr:col>
                    <xdr:colOff>171450</xdr:colOff>
                    <xdr:row>8</xdr:row>
                    <xdr:rowOff>0</xdr:rowOff>
                  </from>
                  <to>
                    <xdr:col>5</xdr:col>
                    <xdr:colOff>476250</xdr:colOff>
                    <xdr:row>8</xdr:row>
                    <xdr:rowOff>219075</xdr:rowOff>
                  </to>
                </anchor>
              </controlPr>
            </control>
          </mc:Choice>
        </mc:AlternateContent>
        <mc:AlternateContent xmlns:mc="http://schemas.openxmlformats.org/markup-compatibility/2006">
          <mc:Choice Requires="x14">
            <control shapeId="1086" r:id="rId8" name="Check Box 62">
              <controlPr defaultSize="0" autoFill="0" autoLine="0" autoPict="0">
                <anchor moveWithCells="1">
                  <from>
                    <xdr:col>5</xdr:col>
                    <xdr:colOff>171450</xdr:colOff>
                    <xdr:row>9</xdr:row>
                    <xdr:rowOff>0</xdr:rowOff>
                  </from>
                  <to>
                    <xdr:col>5</xdr:col>
                    <xdr:colOff>476250</xdr:colOff>
                    <xdr:row>9</xdr:row>
                    <xdr:rowOff>219075</xdr:rowOff>
                  </to>
                </anchor>
              </controlPr>
            </control>
          </mc:Choice>
        </mc:AlternateContent>
        <mc:AlternateContent xmlns:mc="http://schemas.openxmlformats.org/markup-compatibility/2006">
          <mc:Choice Requires="x14">
            <control shapeId="1087" r:id="rId9" name="Check Box 63">
              <controlPr defaultSize="0" autoFill="0" autoLine="0" autoPict="0">
                <anchor moveWithCells="1">
                  <from>
                    <xdr:col>5</xdr:col>
                    <xdr:colOff>171450</xdr:colOff>
                    <xdr:row>10</xdr:row>
                    <xdr:rowOff>0</xdr:rowOff>
                  </from>
                  <to>
                    <xdr:col>5</xdr:col>
                    <xdr:colOff>476250</xdr:colOff>
                    <xdr:row>10</xdr:row>
                    <xdr:rowOff>219075</xdr:rowOff>
                  </to>
                </anchor>
              </controlPr>
            </control>
          </mc:Choice>
        </mc:AlternateContent>
        <mc:AlternateContent xmlns:mc="http://schemas.openxmlformats.org/markup-compatibility/2006">
          <mc:Choice Requires="x14">
            <control shapeId="1088" r:id="rId10" name="Check Box 64">
              <controlPr defaultSize="0" autoFill="0" autoLine="0" autoPict="0">
                <anchor moveWithCells="1">
                  <from>
                    <xdr:col>5</xdr:col>
                    <xdr:colOff>171450</xdr:colOff>
                    <xdr:row>10</xdr:row>
                    <xdr:rowOff>0</xdr:rowOff>
                  </from>
                  <to>
                    <xdr:col>5</xdr:col>
                    <xdr:colOff>476250</xdr:colOff>
                    <xdr:row>10</xdr:row>
                    <xdr:rowOff>219075</xdr:rowOff>
                  </to>
                </anchor>
              </controlPr>
            </control>
          </mc:Choice>
        </mc:AlternateContent>
        <mc:AlternateContent xmlns:mc="http://schemas.openxmlformats.org/markup-compatibility/2006">
          <mc:Choice Requires="x14">
            <control shapeId="1089" r:id="rId11" name="Check Box 65">
              <controlPr defaultSize="0" autoFill="0" autoLine="0" autoPict="0">
                <anchor moveWithCells="1">
                  <from>
                    <xdr:col>5</xdr:col>
                    <xdr:colOff>171450</xdr:colOff>
                    <xdr:row>11</xdr:row>
                    <xdr:rowOff>0</xdr:rowOff>
                  </from>
                  <to>
                    <xdr:col>5</xdr:col>
                    <xdr:colOff>476250</xdr:colOff>
                    <xdr:row>11</xdr:row>
                    <xdr:rowOff>219075</xdr:rowOff>
                  </to>
                </anchor>
              </controlPr>
            </control>
          </mc:Choice>
        </mc:AlternateContent>
        <mc:AlternateContent xmlns:mc="http://schemas.openxmlformats.org/markup-compatibility/2006">
          <mc:Choice Requires="x14">
            <control shapeId="1091" r:id="rId12" name="Check Box 67">
              <controlPr defaultSize="0" autoFill="0" autoLine="0" autoPict="0">
                <anchor moveWithCells="1">
                  <from>
                    <xdr:col>5</xdr:col>
                    <xdr:colOff>171450</xdr:colOff>
                    <xdr:row>21</xdr:row>
                    <xdr:rowOff>0</xdr:rowOff>
                  </from>
                  <to>
                    <xdr:col>5</xdr:col>
                    <xdr:colOff>476250</xdr:colOff>
                    <xdr:row>21</xdr:row>
                    <xdr:rowOff>219075</xdr:rowOff>
                  </to>
                </anchor>
              </controlPr>
            </control>
          </mc:Choice>
        </mc:AlternateContent>
        <mc:AlternateContent xmlns:mc="http://schemas.openxmlformats.org/markup-compatibility/2006">
          <mc:Choice Requires="x14">
            <control shapeId="1093" r:id="rId13" name="Check Box 69">
              <controlPr defaultSize="0" autoFill="0" autoLine="0" autoPict="0">
                <anchor moveWithCells="1">
                  <from>
                    <xdr:col>5</xdr:col>
                    <xdr:colOff>171450</xdr:colOff>
                    <xdr:row>22</xdr:row>
                    <xdr:rowOff>0</xdr:rowOff>
                  </from>
                  <to>
                    <xdr:col>5</xdr:col>
                    <xdr:colOff>476250</xdr:colOff>
                    <xdr:row>22</xdr:row>
                    <xdr:rowOff>219075</xdr:rowOff>
                  </to>
                </anchor>
              </controlPr>
            </control>
          </mc:Choice>
        </mc:AlternateContent>
        <mc:AlternateContent xmlns:mc="http://schemas.openxmlformats.org/markup-compatibility/2006">
          <mc:Choice Requires="x14">
            <control shapeId="1096" r:id="rId14" name="Check Box 72">
              <controlPr defaultSize="0" autoFill="0" autoLine="0" autoPict="0">
                <anchor moveWithCells="1">
                  <from>
                    <xdr:col>5</xdr:col>
                    <xdr:colOff>171450</xdr:colOff>
                    <xdr:row>22</xdr:row>
                    <xdr:rowOff>0</xdr:rowOff>
                  </from>
                  <to>
                    <xdr:col>5</xdr:col>
                    <xdr:colOff>476250</xdr:colOff>
                    <xdr:row>22</xdr:row>
                    <xdr:rowOff>219075</xdr:rowOff>
                  </to>
                </anchor>
              </controlPr>
            </control>
          </mc:Choice>
        </mc:AlternateContent>
        <mc:AlternateContent xmlns:mc="http://schemas.openxmlformats.org/markup-compatibility/2006">
          <mc:Choice Requires="x14">
            <control shapeId="1098" r:id="rId15" name="Check Box 74">
              <controlPr defaultSize="0" autoFill="0" autoLine="0" autoPict="0">
                <anchor moveWithCells="1">
                  <from>
                    <xdr:col>5</xdr:col>
                    <xdr:colOff>171450</xdr:colOff>
                    <xdr:row>23</xdr:row>
                    <xdr:rowOff>0</xdr:rowOff>
                  </from>
                  <to>
                    <xdr:col>5</xdr:col>
                    <xdr:colOff>476250</xdr:colOff>
                    <xdr:row>23</xdr:row>
                    <xdr:rowOff>219075</xdr:rowOff>
                  </to>
                </anchor>
              </controlPr>
            </control>
          </mc:Choice>
        </mc:AlternateContent>
        <mc:AlternateContent xmlns:mc="http://schemas.openxmlformats.org/markup-compatibility/2006">
          <mc:Choice Requires="x14">
            <control shapeId="1100" r:id="rId16" name="Check Box 76">
              <controlPr defaultSize="0" autoFill="0" autoLine="0" autoPict="0">
                <anchor moveWithCells="1">
                  <from>
                    <xdr:col>5</xdr:col>
                    <xdr:colOff>171450</xdr:colOff>
                    <xdr:row>24</xdr:row>
                    <xdr:rowOff>0</xdr:rowOff>
                  </from>
                  <to>
                    <xdr:col>5</xdr:col>
                    <xdr:colOff>476250</xdr:colOff>
                    <xdr:row>24</xdr:row>
                    <xdr:rowOff>219075</xdr:rowOff>
                  </to>
                </anchor>
              </controlPr>
            </control>
          </mc:Choice>
        </mc:AlternateContent>
        <mc:AlternateContent xmlns:mc="http://schemas.openxmlformats.org/markup-compatibility/2006">
          <mc:Choice Requires="x14">
            <control shapeId="1102" r:id="rId17" name="Check Box 78">
              <controlPr defaultSize="0" autoFill="0" autoLine="0" autoPict="0">
                <anchor moveWithCells="1">
                  <from>
                    <xdr:col>5</xdr:col>
                    <xdr:colOff>171450</xdr:colOff>
                    <xdr:row>25</xdr:row>
                    <xdr:rowOff>0</xdr:rowOff>
                  </from>
                  <to>
                    <xdr:col>5</xdr:col>
                    <xdr:colOff>476250</xdr:colOff>
                    <xdr:row>25</xdr:row>
                    <xdr:rowOff>219075</xdr:rowOff>
                  </to>
                </anchor>
              </controlPr>
            </control>
          </mc:Choice>
        </mc:AlternateContent>
        <mc:AlternateContent xmlns:mc="http://schemas.openxmlformats.org/markup-compatibility/2006">
          <mc:Choice Requires="x14">
            <control shapeId="1103" r:id="rId18" name="Check Box 79">
              <controlPr defaultSize="0" autoFill="0" autoLine="0" autoPict="0">
                <anchor moveWithCells="1">
                  <from>
                    <xdr:col>5</xdr:col>
                    <xdr:colOff>171450</xdr:colOff>
                    <xdr:row>9</xdr:row>
                    <xdr:rowOff>0</xdr:rowOff>
                  </from>
                  <to>
                    <xdr:col>5</xdr:col>
                    <xdr:colOff>476250</xdr:colOff>
                    <xdr:row>9</xdr:row>
                    <xdr:rowOff>219075</xdr:rowOff>
                  </to>
                </anchor>
              </controlPr>
            </control>
          </mc:Choice>
        </mc:AlternateContent>
        <mc:AlternateContent xmlns:mc="http://schemas.openxmlformats.org/markup-compatibility/2006">
          <mc:Choice Requires="x14">
            <control shapeId="1104" r:id="rId19" name="Check Box 80">
              <controlPr defaultSize="0" autoFill="0" autoLine="0" autoPict="0">
                <anchor moveWithCells="1">
                  <from>
                    <xdr:col>5</xdr:col>
                    <xdr:colOff>171450</xdr:colOff>
                    <xdr:row>10</xdr:row>
                    <xdr:rowOff>0</xdr:rowOff>
                  </from>
                  <to>
                    <xdr:col>5</xdr:col>
                    <xdr:colOff>476250</xdr:colOff>
                    <xdr:row>10</xdr:row>
                    <xdr:rowOff>219075</xdr:rowOff>
                  </to>
                </anchor>
              </controlPr>
            </control>
          </mc:Choice>
        </mc:AlternateContent>
        <mc:AlternateContent xmlns:mc="http://schemas.openxmlformats.org/markup-compatibility/2006">
          <mc:Choice Requires="x14">
            <control shapeId="1105" r:id="rId20" name="Check Box 81">
              <controlPr defaultSize="0" autoFill="0" autoLine="0" autoPict="0">
                <anchor moveWithCells="1">
                  <from>
                    <xdr:col>5</xdr:col>
                    <xdr:colOff>171450</xdr:colOff>
                    <xdr:row>10</xdr:row>
                    <xdr:rowOff>0</xdr:rowOff>
                  </from>
                  <to>
                    <xdr:col>5</xdr:col>
                    <xdr:colOff>476250</xdr:colOff>
                    <xdr:row>10</xdr:row>
                    <xdr:rowOff>219075</xdr:rowOff>
                  </to>
                </anchor>
              </controlPr>
            </control>
          </mc:Choice>
        </mc:AlternateContent>
        <mc:AlternateContent xmlns:mc="http://schemas.openxmlformats.org/markup-compatibility/2006">
          <mc:Choice Requires="x14">
            <control shapeId="1106" r:id="rId21" name="Check Box 82">
              <controlPr defaultSize="0" autoFill="0" autoLine="0" autoPict="0">
                <anchor moveWithCells="1">
                  <from>
                    <xdr:col>5</xdr:col>
                    <xdr:colOff>171450</xdr:colOff>
                    <xdr:row>11</xdr:row>
                    <xdr:rowOff>0</xdr:rowOff>
                  </from>
                  <to>
                    <xdr:col>5</xdr:col>
                    <xdr:colOff>476250</xdr:colOff>
                    <xdr:row>11</xdr:row>
                    <xdr:rowOff>219075</xdr:rowOff>
                  </to>
                </anchor>
              </controlPr>
            </control>
          </mc:Choice>
        </mc:AlternateContent>
        <mc:AlternateContent xmlns:mc="http://schemas.openxmlformats.org/markup-compatibility/2006">
          <mc:Choice Requires="x14">
            <control shapeId="1107" r:id="rId22" name="Check Box 83">
              <controlPr defaultSize="0" autoFill="0" autoLine="0" autoPict="0">
                <anchor moveWithCells="1">
                  <from>
                    <xdr:col>5</xdr:col>
                    <xdr:colOff>171450</xdr:colOff>
                    <xdr:row>8</xdr:row>
                    <xdr:rowOff>0</xdr:rowOff>
                  </from>
                  <to>
                    <xdr:col>5</xdr:col>
                    <xdr:colOff>476250</xdr:colOff>
                    <xdr:row>8</xdr:row>
                    <xdr:rowOff>219075</xdr:rowOff>
                  </to>
                </anchor>
              </controlPr>
            </control>
          </mc:Choice>
        </mc:AlternateContent>
        <mc:AlternateContent xmlns:mc="http://schemas.openxmlformats.org/markup-compatibility/2006">
          <mc:Choice Requires="x14">
            <control shapeId="1108" r:id="rId23" name="Check Box 84">
              <controlPr defaultSize="0" autoFill="0" autoLine="0" autoPict="0">
                <anchor moveWithCells="1">
                  <from>
                    <xdr:col>5</xdr:col>
                    <xdr:colOff>171450</xdr:colOff>
                    <xdr:row>9</xdr:row>
                    <xdr:rowOff>0</xdr:rowOff>
                  </from>
                  <to>
                    <xdr:col>5</xdr:col>
                    <xdr:colOff>476250</xdr:colOff>
                    <xdr:row>9</xdr:row>
                    <xdr:rowOff>219075</xdr:rowOff>
                  </to>
                </anchor>
              </controlPr>
            </control>
          </mc:Choice>
        </mc:AlternateContent>
        <mc:AlternateContent xmlns:mc="http://schemas.openxmlformats.org/markup-compatibility/2006">
          <mc:Choice Requires="x14">
            <control shapeId="1109" r:id="rId24" name="Check Box 85">
              <controlPr defaultSize="0" autoFill="0" autoLine="0" autoPict="0">
                <anchor moveWithCells="1">
                  <from>
                    <xdr:col>5</xdr:col>
                    <xdr:colOff>171450</xdr:colOff>
                    <xdr:row>10</xdr:row>
                    <xdr:rowOff>0</xdr:rowOff>
                  </from>
                  <to>
                    <xdr:col>5</xdr:col>
                    <xdr:colOff>476250</xdr:colOff>
                    <xdr:row>10</xdr:row>
                    <xdr:rowOff>219075</xdr:rowOff>
                  </to>
                </anchor>
              </controlPr>
            </control>
          </mc:Choice>
        </mc:AlternateContent>
        <mc:AlternateContent xmlns:mc="http://schemas.openxmlformats.org/markup-compatibility/2006">
          <mc:Choice Requires="x14">
            <control shapeId="1110" r:id="rId25" name="Check Box 86">
              <controlPr defaultSize="0" autoFill="0" autoLine="0" autoPict="0">
                <anchor moveWithCells="1">
                  <from>
                    <xdr:col>5</xdr:col>
                    <xdr:colOff>171450</xdr:colOff>
                    <xdr:row>10</xdr:row>
                    <xdr:rowOff>0</xdr:rowOff>
                  </from>
                  <to>
                    <xdr:col>5</xdr:col>
                    <xdr:colOff>476250</xdr:colOff>
                    <xdr:row>10</xdr:row>
                    <xdr:rowOff>219075</xdr:rowOff>
                  </to>
                </anchor>
              </controlPr>
            </control>
          </mc:Choice>
        </mc:AlternateContent>
        <mc:AlternateContent xmlns:mc="http://schemas.openxmlformats.org/markup-compatibility/2006">
          <mc:Choice Requires="x14">
            <control shapeId="1111" r:id="rId26" name="Check Box 87">
              <controlPr defaultSize="0" autoFill="0" autoLine="0" autoPict="0">
                <anchor moveWithCells="1">
                  <from>
                    <xdr:col>5</xdr:col>
                    <xdr:colOff>171450</xdr:colOff>
                    <xdr:row>11</xdr:row>
                    <xdr:rowOff>0</xdr:rowOff>
                  </from>
                  <to>
                    <xdr:col>5</xdr:col>
                    <xdr:colOff>476250</xdr:colOff>
                    <xdr:row>11</xdr:row>
                    <xdr:rowOff>219075</xdr:rowOff>
                  </to>
                </anchor>
              </controlPr>
            </control>
          </mc:Choice>
        </mc:AlternateContent>
        <mc:AlternateContent xmlns:mc="http://schemas.openxmlformats.org/markup-compatibility/2006">
          <mc:Choice Requires="x14">
            <control shapeId="1132" r:id="rId27" name="Check Box 108">
              <controlPr defaultSize="0" autoFill="0" autoLine="0" autoPict="0">
                <anchor moveWithCells="1">
                  <from>
                    <xdr:col>5</xdr:col>
                    <xdr:colOff>171450</xdr:colOff>
                    <xdr:row>26</xdr:row>
                    <xdr:rowOff>0</xdr:rowOff>
                  </from>
                  <to>
                    <xdr:col>5</xdr:col>
                    <xdr:colOff>485775</xdr:colOff>
                    <xdr:row>26</xdr:row>
                    <xdr:rowOff>219075</xdr:rowOff>
                  </to>
                </anchor>
              </controlPr>
            </control>
          </mc:Choice>
        </mc:AlternateContent>
        <mc:AlternateContent xmlns:mc="http://schemas.openxmlformats.org/markup-compatibility/2006">
          <mc:Choice Requires="x14">
            <control shapeId="1133" r:id="rId28" name="Check Box 109">
              <controlPr defaultSize="0" autoFill="0" autoLine="0" autoPict="0">
                <anchor moveWithCells="1">
                  <from>
                    <xdr:col>5</xdr:col>
                    <xdr:colOff>171450</xdr:colOff>
                    <xdr:row>27</xdr:row>
                    <xdr:rowOff>0</xdr:rowOff>
                  </from>
                  <to>
                    <xdr:col>5</xdr:col>
                    <xdr:colOff>485775</xdr:colOff>
                    <xdr:row>27</xdr:row>
                    <xdr:rowOff>219075</xdr:rowOff>
                  </to>
                </anchor>
              </controlPr>
            </control>
          </mc:Choice>
        </mc:AlternateContent>
        <mc:AlternateContent xmlns:mc="http://schemas.openxmlformats.org/markup-compatibility/2006">
          <mc:Choice Requires="x14">
            <control shapeId="1134" r:id="rId29" name="Check Box 110">
              <controlPr defaultSize="0" autoFill="0" autoLine="0" autoPict="0">
                <anchor moveWithCells="1">
                  <from>
                    <xdr:col>5</xdr:col>
                    <xdr:colOff>171450</xdr:colOff>
                    <xdr:row>12</xdr:row>
                    <xdr:rowOff>0</xdr:rowOff>
                  </from>
                  <to>
                    <xdr:col>5</xdr:col>
                    <xdr:colOff>476250</xdr:colOff>
                    <xdr:row>12</xdr:row>
                    <xdr:rowOff>219075</xdr:rowOff>
                  </to>
                </anchor>
              </controlPr>
            </control>
          </mc:Choice>
        </mc:AlternateContent>
        <mc:AlternateContent xmlns:mc="http://schemas.openxmlformats.org/markup-compatibility/2006">
          <mc:Choice Requires="x14">
            <control shapeId="1135" r:id="rId30" name="Check Box 111">
              <controlPr defaultSize="0" autoFill="0" autoLine="0" autoPict="0">
                <anchor moveWithCells="1">
                  <from>
                    <xdr:col>5</xdr:col>
                    <xdr:colOff>171450</xdr:colOff>
                    <xdr:row>12</xdr:row>
                    <xdr:rowOff>0</xdr:rowOff>
                  </from>
                  <to>
                    <xdr:col>5</xdr:col>
                    <xdr:colOff>476250</xdr:colOff>
                    <xdr:row>12</xdr:row>
                    <xdr:rowOff>219075</xdr:rowOff>
                  </to>
                </anchor>
              </controlPr>
            </control>
          </mc:Choice>
        </mc:AlternateContent>
        <mc:AlternateContent xmlns:mc="http://schemas.openxmlformats.org/markup-compatibility/2006">
          <mc:Choice Requires="x14">
            <control shapeId="1136" r:id="rId31" name="Check Box 112">
              <controlPr defaultSize="0" autoFill="0" autoLine="0" autoPict="0">
                <anchor moveWithCells="1">
                  <from>
                    <xdr:col>5</xdr:col>
                    <xdr:colOff>171450</xdr:colOff>
                    <xdr:row>12</xdr:row>
                    <xdr:rowOff>0</xdr:rowOff>
                  </from>
                  <to>
                    <xdr:col>5</xdr:col>
                    <xdr:colOff>476250</xdr:colOff>
                    <xdr:row>12</xdr:row>
                    <xdr:rowOff>219075</xdr:rowOff>
                  </to>
                </anchor>
              </controlPr>
            </control>
          </mc:Choice>
        </mc:AlternateContent>
        <mc:AlternateContent xmlns:mc="http://schemas.openxmlformats.org/markup-compatibility/2006">
          <mc:Choice Requires="x14">
            <control shapeId="1137" r:id="rId32" name="Check Box 113">
              <controlPr defaultSize="0" autoFill="0" autoLine="0" autoPict="0">
                <anchor moveWithCells="1">
                  <from>
                    <xdr:col>5</xdr:col>
                    <xdr:colOff>171450</xdr:colOff>
                    <xdr:row>13</xdr:row>
                    <xdr:rowOff>0</xdr:rowOff>
                  </from>
                  <to>
                    <xdr:col>5</xdr:col>
                    <xdr:colOff>476250</xdr:colOff>
                    <xdr:row>13</xdr:row>
                    <xdr:rowOff>219075</xdr:rowOff>
                  </to>
                </anchor>
              </controlPr>
            </control>
          </mc:Choice>
        </mc:AlternateContent>
        <mc:AlternateContent xmlns:mc="http://schemas.openxmlformats.org/markup-compatibility/2006">
          <mc:Choice Requires="x14">
            <control shapeId="1138" r:id="rId33" name="Check Box 114">
              <controlPr defaultSize="0" autoFill="0" autoLine="0" autoPict="0">
                <anchor moveWithCells="1">
                  <from>
                    <xdr:col>5</xdr:col>
                    <xdr:colOff>171450</xdr:colOff>
                    <xdr:row>13</xdr:row>
                    <xdr:rowOff>0</xdr:rowOff>
                  </from>
                  <to>
                    <xdr:col>5</xdr:col>
                    <xdr:colOff>476250</xdr:colOff>
                    <xdr:row>13</xdr:row>
                    <xdr:rowOff>219075</xdr:rowOff>
                  </to>
                </anchor>
              </controlPr>
            </control>
          </mc:Choice>
        </mc:AlternateContent>
        <mc:AlternateContent xmlns:mc="http://schemas.openxmlformats.org/markup-compatibility/2006">
          <mc:Choice Requires="x14">
            <control shapeId="1139" r:id="rId34" name="Check Box 115">
              <controlPr defaultSize="0" autoFill="0" autoLine="0" autoPict="0">
                <anchor moveWithCells="1">
                  <from>
                    <xdr:col>5</xdr:col>
                    <xdr:colOff>171450</xdr:colOff>
                    <xdr:row>13</xdr:row>
                    <xdr:rowOff>0</xdr:rowOff>
                  </from>
                  <to>
                    <xdr:col>5</xdr:col>
                    <xdr:colOff>476250</xdr:colOff>
                    <xdr:row>13</xdr:row>
                    <xdr:rowOff>219075</xdr:rowOff>
                  </to>
                </anchor>
              </controlPr>
            </control>
          </mc:Choice>
        </mc:AlternateContent>
        <mc:AlternateContent xmlns:mc="http://schemas.openxmlformats.org/markup-compatibility/2006">
          <mc:Choice Requires="x14">
            <control shapeId="1142" r:id="rId35" name="Check Box 118">
              <controlPr defaultSize="0" autoFill="0" autoLine="0" autoPict="0">
                <anchor moveWithCells="1">
                  <from>
                    <xdr:col>5</xdr:col>
                    <xdr:colOff>171450</xdr:colOff>
                    <xdr:row>14</xdr:row>
                    <xdr:rowOff>0</xdr:rowOff>
                  </from>
                  <to>
                    <xdr:col>5</xdr:col>
                    <xdr:colOff>485775</xdr:colOff>
                    <xdr:row>14</xdr:row>
                    <xdr:rowOff>219075</xdr:rowOff>
                  </to>
                </anchor>
              </controlPr>
            </control>
          </mc:Choice>
        </mc:AlternateContent>
        <mc:AlternateContent xmlns:mc="http://schemas.openxmlformats.org/markup-compatibility/2006">
          <mc:Choice Requires="x14">
            <control shapeId="1145" r:id="rId36" name="Check Box 121">
              <controlPr defaultSize="0" autoFill="0" autoLine="0" autoPict="0">
                <anchor moveWithCells="1">
                  <from>
                    <xdr:col>5</xdr:col>
                    <xdr:colOff>171450</xdr:colOff>
                    <xdr:row>14</xdr:row>
                    <xdr:rowOff>0</xdr:rowOff>
                  </from>
                  <to>
                    <xdr:col>5</xdr:col>
                    <xdr:colOff>485775</xdr:colOff>
                    <xdr:row>14</xdr:row>
                    <xdr:rowOff>219075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D32"/>
  <sheetViews>
    <sheetView zoomScaleNormal="100" workbookViewId="0">
      <selection activeCell="N14" sqref="N14"/>
    </sheetView>
  </sheetViews>
  <sheetFormatPr baseColWidth="10" defaultRowHeight="12.75" x14ac:dyDescent="0.2"/>
  <sheetData>
    <row r="1" spans="1:4" ht="15" x14ac:dyDescent="0.2">
      <c r="A1" s="6" t="s">
        <v>18</v>
      </c>
    </row>
    <row r="2" spans="1:4" ht="25.5" x14ac:dyDescent="0.2">
      <c r="A2" s="2" t="s">
        <v>19</v>
      </c>
      <c r="B2" s="2" t="s">
        <v>20</v>
      </c>
      <c r="C2" s="2" t="s">
        <v>21</v>
      </c>
      <c r="D2" s="2" t="s">
        <v>22</v>
      </c>
    </row>
    <row r="3" spans="1:4" ht="20.100000000000001" customHeight="1" x14ac:dyDescent="0.2">
      <c r="A3" s="26"/>
      <c r="B3" s="26"/>
      <c r="C3" s="26"/>
      <c r="D3" s="10">
        <f>(A3+B3)/2*C3</f>
        <v>0</v>
      </c>
    </row>
    <row r="15" spans="1:4" ht="15" x14ac:dyDescent="0.2">
      <c r="A15" s="6" t="s">
        <v>23</v>
      </c>
    </row>
    <row r="16" spans="1:4" ht="25.5" x14ac:dyDescent="0.2">
      <c r="A16" s="2" t="s">
        <v>24</v>
      </c>
      <c r="B16" s="2" t="s">
        <v>22</v>
      </c>
    </row>
    <row r="17" spans="1:2" x14ac:dyDescent="0.2">
      <c r="A17" s="26"/>
      <c r="B17" s="10">
        <f>(PI()*A17^2)/4</f>
        <v>0</v>
      </c>
    </row>
    <row r="32" spans="1:2" x14ac:dyDescent="0.2">
      <c r="A32" t="s">
        <v>76</v>
      </c>
    </row>
  </sheetData>
  <sheetProtection password="C75A" sheet="1" objects="1" scenarios="1"/>
  <customSheetViews>
    <customSheetView guid="{4C687A66-5DE1-4165-B268-A152896F8B98}">
      <selection activeCell="A17" sqref="A17"/>
      <pageMargins left="0.78740157499999996" right="0.78740157499999996" top="0.984251969" bottom="0.984251969" header="0.4921259845" footer="0.4921259845"/>
      <pageSetup paperSize="9" scale="69" orientation="portrait" verticalDpi="0" r:id="rId1"/>
      <headerFooter alignWithMargins="0"/>
    </customSheetView>
  </customSheetViews>
  <phoneticPr fontId="0" type="noConversion"/>
  <pageMargins left="0.78740157499999996" right="0.78740157499999996" top="0.984251969" bottom="0.984251969" header="0.4921259845" footer="0.4921259845"/>
  <pageSetup paperSize="9" scale="69" orientation="portrait" r:id="rId2"/>
  <headerFooter alignWithMargins="0"/>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N83"/>
  <sheetViews>
    <sheetView tabSelected="1" zoomScaleNormal="100" workbookViewId="0">
      <selection activeCell="A3" sqref="A3"/>
    </sheetView>
  </sheetViews>
  <sheetFormatPr baseColWidth="10" defaultRowHeight="12.75" x14ac:dyDescent="0.2"/>
  <cols>
    <col min="1" max="1" width="26.42578125" customWidth="1"/>
  </cols>
  <sheetData>
    <row r="1" spans="1:14" ht="18" x14ac:dyDescent="0.25">
      <c r="A1" s="1" t="s">
        <v>1</v>
      </c>
      <c r="B1" s="1"/>
    </row>
    <row r="2" spans="1:14" x14ac:dyDescent="0.2">
      <c r="A2" t="s">
        <v>0</v>
      </c>
    </row>
    <row r="3" spans="1:14" ht="20.100000000000001" customHeight="1" x14ac:dyDescent="0.2">
      <c r="A3" t="s">
        <v>9</v>
      </c>
      <c r="B3" s="21"/>
      <c r="C3" s="22"/>
      <c r="D3" s="22"/>
      <c r="E3" s="22"/>
      <c r="F3" s="23"/>
      <c r="G3" s="20"/>
    </row>
    <row r="4" spans="1:14" ht="20.100000000000001" customHeight="1" x14ac:dyDescent="0.2">
      <c r="A4" t="s">
        <v>43</v>
      </c>
      <c r="B4" s="24" t="s">
        <v>11</v>
      </c>
      <c r="C4" s="24"/>
      <c r="D4" s="24"/>
      <c r="E4" s="24"/>
      <c r="F4" s="24"/>
    </row>
    <row r="6" spans="1:14" ht="15" x14ac:dyDescent="0.2">
      <c r="A6" s="6" t="s">
        <v>40</v>
      </c>
      <c r="M6" s="13"/>
      <c r="N6" s="13"/>
    </row>
    <row r="7" spans="1:14" x14ac:dyDescent="0.2">
      <c r="M7" s="13"/>
      <c r="N7" s="13"/>
    </row>
    <row r="8" spans="1:14" x14ac:dyDescent="0.2">
      <c r="A8" t="s">
        <v>28</v>
      </c>
      <c r="B8" t="s">
        <v>29</v>
      </c>
      <c r="C8" t="s">
        <v>30</v>
      </c>
      <c r="D8" t="s">
        <v>31</v>
      </c>
      <c r="M8" s="13"/>
      <c r="N8" s="13"/>
    </row>
    <row r="9" spans="1:14" x14ac:dyDescent="0.2">
      <c r="A9" s="29"/>
      <c r="B9" s="29"/>
      <c r="C9" s="29"/>
      <c r="D9" s="29"/>
      <c r="M9" s="13"/>
      <c r="N9" s="13"/>
    </row>
    <row r="10" spans="1:14" x14ac:dyDescent="0.2">
      <c r="M10" s="13"/>
      <c r="N10" s="13"/>
    </row>
    <row r="11" spans="1:14" x14ac:dyDescent="0.2">
      <c r="M11" s="13"/>
      <c r="N11" s="13"/>
    </row>
    <row r="13" spans="1:14" x14ac:dyDescent="0.2">
      <c r="A13" s="8" t="s">
        <v>38</v>
      </c>
      <c r="B13" s="12">
        <f>SQRT(((A9-D9)/2)^2+C9^2)</f>
        <v>0</v>
      </c>
    </row>
    <row r="14" spans="1:14" x14ac:dyDescent="0.2">
      <c r="A14" s="8" t="s">
        <v>39</v>
      </c>
      <c r="B14" s="12">
        <f>SQRT((B9/2)^2+C9^2)</f>
        <v>0</v>
      </c>
    </row>
    <row r="15" spans="1:14" x14ac:dyDescent="0.2">
      <c r="A15" s="3"/>
      <c r="B15" s="14"/>
    </row>
    <row r="16" spans="1:14" ht="15" x14ac:dyDescent="0.2">
      <c r="A16" s="8" t="s">
        <v>37</v>
      </c>
      <c r="B16" s="5">
        <f>(A9+D9)*SQRT((B9/2)^2+C9^2)+B9*SQRT(((A9-D9)/2)^2+C9^2)</f>
        <v>0</v>
      </c>
    </row>
    <row r="17" spans="1:5" x14ac:dyDescent="0.2">
      <c r="B17" s="13"/>
    </row>
    <row r="27" spans="1:5" x14ac:dyDescent="0.2">
      <c r="A27" s="32" t="s">
        <v>48</v>
      </c>
    </row>
    <row r="28" spans="1:5" x14ac:dyDescent="0.2">
      <c r="A28" t="s">
        <v>28</v>
      </c>
      <c r="B28" t="s">
        <v>29</v>
      </c>
      <c r="C28" t="s">
        <v>49</v>
      </c>
      <c r="D28" t="s">
        <v>46</v>
      </c>
      <c r="E28" t="s">
        <v>47</v>
      </c>
    </row>
    <row r="29" spans="1:5" x14ac:dyDescent="0.2">
      <c r="A29" s="29"/>
      <c r="B29" s="29"/>
      <c r="C29" s="29"/>
      <c r="D29" s="29"/>
      <c r="E29" s="29"/>
    </row>
    <row r="33" spans="1:2" ht="15" x14ac:dyDescent="0.2">
      <c r="A33" s="8" t="s">
        <v>37</v>
      </c>
      <c r="B33" s="5">
        <f>(A29+C29)*D29+B29*E29</f>
        <v>0</v>
      </c>
    </row>
    <row r="56" spans="1:6" ht="15" x14ac:dyDescent="0.2">
      <c r="A56" s="6" t="s">
        <v>27</v>
      </c>
    </row>
    <row r="57" spans="1:6" x14ac:dyDescent="0.2">
      <c r="A57" t="s">
        <v>28</v>
      </c>
      <c r="B57" t="s">
        <v>29</v>
      </c>
      <c r="C57" t="s">
        <v>30</v>
      </c>
      <c r="D57" t="s">
        <v>31</v>
      </c>
      <c r="E57" t="s">
        <v>32</v>
      </c>
      <c r="F57" t="s">
        <v>33</v>
      </c>
    </row>
    <row r="58" spans="1:6" x14ac:dyDescent="0.2">
      <c r="A58" s="29"/>
      <c r="B58" s="29"/>
      <c r="C58" s="29"/>
      <c r="D58" s="29"/>
      <c r="E58" s="29"/>
      <c r="F58" s="29"/>
    </row>
    <row r="60" spans="1:6" x14ac:dyDescent="0.2">
      <c r="A60" s="8" t="s">
        <v>34</v>
      </c>
      <c r="B60" s="12">
        <f>SQRT(((B58-E58)/2)^2+F58^2)</f>
        <v>0</v>
      </c>
    </row>
    <row r="61" spans="1:6" x14ac:dyDescent="0.2">
      <c r="A61" s="8" t="s">
        <v>35</v>
      </c>
      <c r="B61" s="12">
        <f>SQRT((B58/2)^2+C58^2)</f>
        <v>0</v>
      </c>
    </row>
    <row r="62" spans="1:6" x14ac:dyDescent="0.2">
      <c r="A62" s="8" t="s">
        <v>36</v>
      </c>
      <c r="B62" s="12">
        <f>SQRT(((A58-D58)/2)^2+(C58-F58)^2)</f>
        <v>0</v>
      </c>
    </row>
    <row r="64" spans="1:6" ht="15" x14ac:dyDescent="0.2">
      <c r="A64" s="8" t="s">
        <v>37</v>
      </c>
      <c r="B64" s="5">
        <f>A58*B61*2-(A58-D58)*(B61-B60)+E58*B62</f>
        <v>0</v>
      </c>
    </row>
    <row r="78" spans="1:6" x14ac:dyDescent="0.2">
      <c r="A78" s="32" t="s">
        <v>48</v>
      </c>
    </row>
    <row r="79" spans="1:6" x14ac:dyDescent="0.2">
      <c r="A79" t="s">
        <v>28</v>
      </c>
      <c r="B79" t="s">
        <v>50</v>
      </c>
      <c r="C79" t="s">
        <v>31</v>
      </c>
      <c r="D79" t="s">
        <v>51</v>
      </c>
      <c r="E79" t="s">
        <v>52</v>
      </c>
      <c r="F79" t="s">
        <v>53</v>
      </c>
    </row>
    <row r="80" spans="1:6" x14ac:dyDescent="0.2">
      <c r="A80" s="29"/>
      <c r="B80" s="29"/>
      <c r="C80" s="29"/>
      <c r="D80" s="29"/>
      <c r="E80" s="29"/>
      <c r="F80" s="29"/>
    </row>
    <row r="83" spans="1:2" ht="15" x14ac:dyDescent="0.2">
      <c r="A83" s="8" t="s">
        <v>37</v>
      </c>
      <c r="B83" s="5">
        <f>((A80*D80)*2)+((A80+C80)*E80)+(B80*F80)</f>
        <v>0</v>
      </c>
    </row>
  </sheetData>
  <sheetProtection password="C75A" sheet="1" objects="1" scenarios="1"/>
  <customSheetViews>
    <customSheetView guid="{4C687A66-5DE1-4165-B268-A152896F8B98}" scale="60" showPageBreaks="1" view="pageBreakPreview">
      <selection activeCell="A32" sqref="A32"/>
      <rowBreaks count="1" manualBreakCount="1">
        <brk id="54" max="16383" man="1"/>
      </rowBreaks>
      <pageMargins left="0.78740157499999996" right="0.78740157499999996" top="0.984251969" bottom="0.984251969" header="0.4921259845" footer="0.4921259845"/>
      <pageSetup paperSize="9" scale="61" orientation="portrait" horizontalDpi="300" verticalDpi="300" r:id="rId1"/>
      <headerFooter alignWithMargins="0"/>
    </customSheetView>
  </customSheetViews>
  <phoneticPr fontId="0" type="noConversion"/>
  <pageMargins left="0.78740157499999996" right="0.78740157499999996" top="0.984251969" bottom="0.984251969" header="0.4921259845" footer="0.4921259845"/>
  <pageSetup paperSize="9" scale="61" orientation="portrait" horizontalDpi="300" verticalDpi="300" r:id="rId2"/>
  <headerFooter alignWithMargins="0"/>
  <rowBreaks count="1" manualBreakCount="1">
    <brk id="54" max="16383" man="1"/>
  </rowBreaks>
  <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5"/>
  <dimension ref="F2:J16"/>
  <sheetViews>
    <sheetView zoomScaleNormal="100" zoomScaleSheetLayoutView="115" workbookViewId="0">
      <selection activeCell="A3" sqref="A3"/>
    </sheetView>
  </sheetViews>
  <sheetFormatPr baseColWidth="10" defaultRowHeight="12.75" x14ac:dyDescent="0.2"/>
  <cols>
    <col min="5" max="5" width="5.7109375" customWidth="1"/>
    <col min="6" max="6" width="27.42578125" customWidth="1"/>
    <col min="8" max="8" width="8.140625" customWidth="1"/>
    <col min="9" max="9" width="6.5703125" customWidth="1"/>
    <col min="10" max="10" width="9.42578125" customWidth="1"/>
  </cols>
  <sheetData>
    <row r="2" spans="6:10" x14ac:dyDescent="0.2">
      <c r="F2" s="8" t="s">
        <v>54</v>
      </c>
      <c r="G2" s="29"/>
    </row>
    <row r="3" spans="6:10" x14ac:dyDescent="0.2">
      <c r="F3" s="8" t="s">
        <v>55</v>
      </c>
      <c r="G3" s="29"/>
    </row>
    <row r="4" spans="6:10" ht="15.75" x14ac:dyDescent="0.3">
      <c r="F4" s="8" t="s">
        <v>56</v>
      </c>
      <c r="G4" s="34"/>
    </row>
    <row r="5" spans="6:10" ht="15.75" x14ac:dyDescent="0.3">
      <c r="F5" s="8" t="s">
        <v>57</v>
      </c>
      <c r="G5" s="34"/>
    </row>
    <row r="11" spans="6:10" x14ac:dyDescent="0.2">
      <c r="I11" t="s">
        <v>67</v>
      </c>
    </row>
    <row r="12" spans="6:10" x14ac:dyDescent="0.2">
      <c r="F12" s="8" t="s">
        <v>58</v>
      </c>
      <c r="G12" s="35" t="e">
        <f>G2*G2/TAN(G4*PI()/180)</f>
        <v>#DIV/0!</v>
      </c>
      <c r="I12" t="s">
        <v>59</v>
      </c>
      <c r="J12" s="33" t="e">
        <f>$G$2/TAN($G$4*PI()/180)</f>
        <v>#DIV/0!</v>
      </c>
    </row>
    <row r="13" spans="6:10" x14ac:dyDescent="0.2">
      <c r="F13" s="8" t="s">
        <v>60</v>
      </c>
      <c r="G13" s="35">
        <f>TAN(G5*PI()/180)*(G3/2)^2+G2*G3</f>
        <v>0</v>
      </c>
      <c r="I13" t="s">
        <v>61</v>
      </c>
      <c r="J13" s="33">
        <f>TAN($G$5*PI()/180)*($G$3/2)</f>
        <v>0</v>
      </c>
    </row>
    <row r="14" spans="6:10" x14ac:dyDescent="0.2">
      <c r="F14" s="8" t="s">
        <v>62</v>
      </c>
      <c r="G14" s="35" t="e">
        <f>G2/SIN(G4*PI()/180)*G3+($J$14/SIN((90-$G$4)*PI()/180)-$G$2/SIN($G$4*PI()/180))*($G$3/2)</f>
        <v>#DIV/0!</v>
      </c>
      <c r="I14" t="s">
        <v>63</v>
      </c>
      <c r="J14" s="33" t="e">
        <f>(TAN($G$5*PI()/180)*($G$3/2)+$G$2)/TAN($G$4*PI()/180)</f>
        <v>#DIV/0!</v>
      </c>
    </row>
    <row r="15" spans="6:10" x14ac:dyDescent="0.2">
      <c r="F15" s="8" t="s">
        <v>64</v>
      </c>
      <c r="G15" s="35" t="e">
        <f>2*(((TAN($G$5*PI()/180)*($G$3/2)+$G$2)/TAN($G$4*PI()/180)+$G$2/TAN($G$4*PI()/180))/2)*(TAN($G$5*PI()/180)*($G$3/2)/SIN($G$5*PI()/180))</f>
        <v>#DIV/0!</v>
      </c>
      <c r="I15" t="s">
        <v>65</v>
      </c>
      <c r="J15" s="33" t="e">
        <f>$G$2/SIN($G$4*PI()/180)</f>
        <v>#DIV/0!</v>
      </c>
    </row>
    <row r="16" spans="6:10" x14ac:dyDescent="0.2">
      <c r="I16" t="s">
        <v>66</v>
      </c>
      <c r="J16" s="33" t="e">
        <f>TAN($G$5*PI()/180)*($G$3/2)/SIN($G$5*PI()/180)</f>
        <v>#DIV/0!</v>
      </c>
    </row>
  </sheetData>
  <sheetProtection password="C75A" sheet="1" objects="1" scenarios="1"/>
  <customSheetViews>
    <customSheetView guid="{4C687A66-5DE1-4165-B268-A152896F8B98}" scale="115" showPageBreaks="1" view="pageBreakPreview">
      <selection activeCell="A32" sqref="A32"/>
      <pageMargins left="0.78740157499999996" right="0.78740157499999996" top="0.984251969" bottom="0.984251969" header="0.4921259845" footer="0.4921259845"/>
      <pageSetup paperSize="9" scale="75" orientation="portrait" r:id="rId1"/>
      <headerFooter alignWithMargins="0"/>
    </customSheetView>
  </customSheetViews>
  <phoneticPr fontId="0" type="noConversion"/>
  <pageMargins left="0.78740157499999996" right="0.78740157499999996" top="0.984251969" bottom="0.984251969" header="0.4921259845" footer="0.4921259845"/>
  <pageSetup paperSize="9" scale="75" orientation="portrait" r:id="rId2"/>
  <headerFooter alignWithMargins="0"/>
  <drawing r:id="rId3"/>
  <legacyDrawing r:id="rId4"/>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6"/>
  <dimension ref="A2:J39"/>
  <sheetViews>
    <sheetView zoomScaleNormal="100" zoomScaleSheetLayoutView="130" workbookViewId="0">
      <selection activeCell="A3" sqref="A3"/>
    </sheetView>
  </sheetViews>
  <sheetFormatPr baseColWidth="10" defaultRowHeight="12.75" x14ac:dyDescent="0.2"/>
  <cols>
    <col min="5" max="5" width="27.42578125" customWidth="1"/>
    <col min="6" max="6" width="11.7109375" bestFit="1" customWidth="1"/>
    <col min="7" max="7" width="8.85546875" customWidth="1"/>
    <col min="8" max="8" width="6.5703125" customWidth="1"/>
    <col min="9" max="9" width="10.140625" customWidth="1"/>
    <col min="10" max="10" width="7.140625" customWidth="1"/>
  </cols>
  <sheetData>
    <row r="2" spans="1:10" x14ac:dyDescent="0.2">
      <c r="E2" s="8" t="s">
        <v>54</v>
      </c>
      <c r="F2" s="29"/>
    </row>
    <row r="3" spans="1:10" x14ac:dyDescent="0.2">
      <c r="E3" s="8" t="s">
        <v>55</v>
      </c>
      <c r="F3" s="29"/>
    </row>
    <row r="4" spans="1:10" ht="15.75" x14ac:dyDescent="0.3">
      <c r="E4" s="8" t="s">
        <v>56</v>
      </c>
      <c r="F4" s="34"/>
    </row>
    <row r="5" spans="1:10" ht="15.75" x14ac:dyDescent="0.3">
      <c r="E5" s="8" t="s">
        <v>68</v>
      </c>
      <c r="F5" s="29"/>
      <c r="G5" s="36"/>
      <c r="H5" s="36"/>
    </row>
    <row r="6" spans="1:10" x14ac:dyDescent="0.2">
      <c r="A6" s="2"/>
    </row>
    <row r="11" spans="1:10" x14ac:dyDescent="0.2">
      <c r="H11" t="s">
        <v>67</v>
      </c>
    </row>
    <row r="12" spans="1:10" x14ac:dyDescent="0.2">
      <c r="E12" s="8" t="s">
        <v>58</v>
      </c>
      <c r="F12" s="35" t="e">
        <f>F2*F2/TAN(F4*PI()/180)</f>
        <v>#DIV/0!</v>
      </c>
      <c r="H12" t="s">
        <v>59</v>
      </c>
      <c r="I12" s="33" t="e">
        <f>$F$2/TAN($F$4*PI()/180)</f>
        <v>#DIV/0!</v>
      </c>
      <c r="J12" s="33"/>
    </row>
    <row r="13" spans="1:10" x14ac:dyDescent="0.2">
      <c r="E13" s="8" t="s">
        <v>60</v>
      </c>
      <c r="F13" s="35" t="e">
        <f>F2*F3+(($I$16)^2)/2*(($I$13*PI()/180)-SIN($I$13*PI()/180))</f>
        <v>#DIV/0!</v>
      </c>
      <c r="H13" s="37" t="s">
        <v>69</v>
      </c>
      <c r="I13" s="38" t="e">
        <f>4*ATAN(2*$F$5/$F$3)*180/PI()</f>
        <v>#DIV/0!</v>
      </c>
      <c r="J13" s="38"/>
    </row>
    <row r="14" spans="1:10" x14ac:dyDescent="0.2">
      <c r="E14" s="8" t="s">
        <v>62</v>
      </c>
      <c r="F14" s="35" t="e">
        <f>$F$2/SIN($F$4*PI()/180)*F3+(($I$16)^2)/2*(($I$13*PI()/180)-SIN($I$13*PI()/180))*(I15/F2)</f>
        <v>#DIV/0!</v>
      </c>
      <c r="H14" t="s">
        <v>63</v>
      </c>
      <c r="I14" s="33">
        <f>TAN((90-$F$4)*PI()/180)*($F$2+$F$5)</f>
        <v>0</v>
      </c>
      <c r="J14" s="33"/>
    </row>
    <row r="15" spans="1:10" x14ac:dyDescent="0.2">
      <c r="E15" s="8" t="s">
        <v>70</v>
      </c>
      <c r="F15" s="35" t="e">
        <f>I12*I17+((2*$I$16*($I$14-$I$12))/$F$5)*(($F$5-$I$16)*$I$13/2*PI()/180+$F$3/2)</f>
        <v>#DIV/0!</v>
      </c>
      <c r="H15" t="s">
        <v>65</v>
      </c>
      <c r="I15" s="33" t="e">
        <f>$F$2/SIN($F$4*PI()/180)</f>
        <v>#DIV/0!</v>
      </c>
      <c r="J15" s="33"/>
    </row>
    <row r="16" spans="1:10" x14ac:dyDescent="0.2">
      <c r="H16" t="s">
        <v>71</v>
      </c>
      <c r="I16" s="33" t="e">
        <f>(($F$3/2)^2+$F$5^2)/($F$5*2)</f>
        <v>#DIV/0!</v>
      </c>
      <c r="J16" s="33"/>
    </row>
    <row r="17" spans="5:10" x14ac:dyDescent="0.2">
      <c r="H17" t="s">
        <v>72</v>
      </c>
      <c r="I17" s="33" t="e">
        <f>I16*I13*PI()/180</f>
        <v>#DIV/0!</v>
      </c>
      <c r="J17" s="33"/>
    </row>
    <row r="20" spans="5:10" x14ac:dyDescent="0.2">
      <c r="I20" s="36"/>
      <c r="J20" s="36"/>
    </row>
    <row r="21" spans="5:10" x14ac:dyDescent="0.2">
      <c r="I21" s="36"/>
      <c r="J21" s="36"/>
    </row>
    <row r="22" spans="5:10" x14ac:dyDescent="0.2">
      <c r="H22" s="36"/>
    </row>
    <row r="23" spans="5:10" x14ac:dyDescent="0.2">
      <c r="I23" s="36"/>
      <c r="J23" s="36"/>
    </row>
    <row r="24" spans="5:10" x14ac:dyDescent="0.2">
      <c r="G24" s="36"/>
    </row>
    <row r="26" spans="5:10" x14ac:dyDescent="0.2">
      <c r="G26" s="37"/>
    </row>
    <row r="27" spans="5:10" x14ac:dyDescent="0.2">
      <c r="F27" s="39"/>
    </row>
    <row r="28" spans="5:10" x14ac:dyDescent="0.2">
      <c r="E28" s="39"/>
      <c r="F28" s="40"/>
    </row>
    <row r="29" spans="5:10" x14ac:dyDescent="0.2">
      <c r="F29" s="41"/>
    </row>
    <row r="30" spans="5:10" x14ac:dyDescent="0.2">
      <c r="E30" s="39"/>
      <c r="F30" s="39"/>
    </row>
    <row r="31" spans="5:10" x14ac:dyDescent="0.2">
      <c r="E31" s="39"/>
      <c r="F31" s="40"/>
    </row>
    <row r="32" spans="5:10" x14ac:dyDescent="0.2">
      <c r="F32" s="40"/>
    </row>
    <row r="33" spans="5:6" x14ac:dyDescent="0.2">
      <c r="E33" s="39"/>
      <c r="F33" s="39"/>
    </row>
    <row r="34" spans="5:6" x14ac:dyDescent="0.2">
      <c r="E34" s="39"/>
      <c r="F34" s="40"/>
    </row>
    <row r="35" spans="5:6" x14ac:dyDescent="0.2">
      <c r="E35" s="39"/>
      <c r="F35" s="40"/>
    </row>
    <row r="36" spans="5:6" x14ac:dyDescent="0.2">
      <c r="E36" s="39"/>
      <c r="F36" s="40"/>
    </row>
    <row r="37" spans="5:6" x14ac:dyDescent="0.2">
      <c r="E37" s="39"/>
      <c r="F37" s="39"/>
    </row>
    <row r="38" spans="5:6" x14ac:dyDescent="0.2">
      <c r="E38" s="39"/>
      <c r="F38" s="39"/>
    </row>
    <row r="39" spans="5:6" x14ac:dyDescent="0.2">
      <c r="E39" s="39"/>
      <c r="F39" s="40"/>
    </row>
  </sheetData>
  <sheetProtection password="C75A" sheet="1" objects="1" scenarios="1"/>
  <customSheetViews>
    <customSheetView guid="{4C687A66-5DE1-4165-B268-A152896F8B98}" scale="130" showPageBreaks="1" view="pageBreakPreview">
      <selection activeCell="A32" sqref="A32"/>
      <pageMargins left="0.78740157499999996" right="0.78740157499999996" top="0.984251969" bottom="0.984251969" header="0.4921259845" footer="0.4921259845"/>
      <pageSetup paperSize="9" scale="78" orientation="portrait" r:id="rId1"/>
      <headerFooter alignWithMargins="0"/>
    </customSheetView>
  </customSheetViews>
  <phoneticPr fontId="0" type="noConversion"/>
  <pageMargins left="0.78740157499999996" right="0.78740157499999996" top="0.984251969" bottom="0.984251969" header="0.4921259845" footer="0.4921259845"/>
  <pageSetup paperSize="9" scale="78" orientation="portrait" r:id="rId2"/>
  <headerFooter alignWithMargins="0"/>
  <drawing r:id="rId3"/>
  <legacyDrawing r:id="rId4"/>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1</vt:i4>
      </vt:variant>
    </vt:vector>
  </HeadingPairs>
  <TitlesOfParts>
    <vt:vector size="7" baseType="lpstr">
      <vt:lpstr>Beschreibung</vt:lpstr>
      <vt:lpstr>Rechenblatt</vt:lpstr>
      <vt:lpstr>sonstige Flächen</vt:lpstr>
      <vt:lpstr>Walmdächer</vt:lpstr>
      <vt:lpstr>Satteldachgauben</vt:lpstr>
      <vt:lpstr>Segmentbogengauben</vt:lpstr>
      <vt:lpstr>Rechenblatt!Druckbereich</vt:lpstr>
    </vt:vector>
  </TitlesOfParts>
  <Company>Ingenieurgesellschaft BEO mbH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Kerstin Rosemeier</dc:creator>
  <cp:lastModifiedBy>Mathia, Rainer (SUBV)</cp:lastModifiedBy>
  <cp:lastPrinted>2021-01-06T13:05:09Z</cp:lastPrinted>
  <dcterms:created xsi:type="dcterms:W3CDTF">2003-02-12T15:47:03Z</dcterms:created>
  <dcterms:modified xsi:type="dcterms:W3CDTF">2021-02-18T07:45:11Z</dcterms:modified>
</cp:coreProperties>
</file>